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2023\130_L&amp;Ø\7578_OKO_Økologiske_nødder\01_Arbejdsmappe\"/>
    </mc:Choice>
  </mc:AlternateContent>
  <xr:revisionPtr revIDLastSave="0" documentId="8_{EC18DD11-8227-477C-9F12-234BAB49BBEE}" xr6:coauthVersionLast="47" xr6:coauthVersionMax="47" xr10:uidLastSave="{00000000-0000-0000-0000-000000000000}"/>
  <bookViews>
    <workbookView xWindow="-120" yWindow="-120" windowWidth="29040" windowHeight="15840" xr2:uid="{00000000-000D-0000-FFFF-FFFF00000000}"/>
  </bookViews>
  <sheets>
    <sheet name="Introduktion" sheetId="3" r:id="rId1"/>
    <sheet name="Plantage" sheetId="1" r:id="rId2"/>
    <sheet name="Skovlandbrug " sheetId="2" r:id="rId3"/>
    <sheet name="Salgsafgrøde" sheetId="6" state="hidden" r:id="rId4"/>
    <sheet name="Grovfoderafgrøde" sheetId="4" state="hidden" r:id="rId5"/>
    <sheet name="Afgræsning" sheetId="5" state="hidden" r:id="rId6"/>
    <sheet name="Øvrige" sheetId="7" state="hidden" r:id="rId7"/>
  </sheets>
  <definedNames>
    <definedName name="_xlnm.Print_Area" localSheetId="5">Afgræsning!$B$1:$K$19,Afgræsning!$M$5:$BL$17,Afgræsning!$B$22:$AH$135</definedName>
    <definedName name="_xlnm.Print_Area" localSheetId="4">Grovfoderafgrøde!$B$1:$K$19,Grovfoderafgrøde!$M$5:$BL$17,Grovfoderafgrøde!$B$22:$AH$135</definedName>
    <definedName name="_xlnm.Print_Area" localSheetId="0">Introduktion!$B$2:$G$17</definedName>
    <definedName name="_xlnm.Print_Area" localSheetId="1">Plantage!$B$1:$K$68,Plantage!$M$5:$BL$66,Plantage!$B$71:$AH$184</definedName>
    <definedName name="_xlnm.Print_Area" localSheetId="3">Salgsafgrøde!$B$1:$K$19,Salgsafgrøde!$M$5:$BL$17,Salgsafgrøde!$B$22:$AH$135</definedName>
    <definedName name="_xlnm.Print_Area" localSheetId="2">'Skovlandbrug '!$B$2:$G$19</definedName>
    <definedName name="_xlnm.Print_Area" localSheetId="6">Øvrige!$B$1:$K$19,Øvrige!$M$5:$BL$17,Øvrige!$B$22:$AH$135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D3" i="2"/>
  <c r="C4" i="2"/>
  <c r="D4" i="2"/>
  <c r="C5" i="2"/>
  <c r="D5" i="2"/>
  <c r="C6" i="2"/>
  <c r="D6" i="2"/>
  <c r="C7" i="2"/>
  <c r="D7" i="2"/>
  <c r="C8" i="2"/>
  <c r="D8" i="2"/>
  <c r="C9" i="2"/>
  <c r="D9" i="2"/>
  <c r="D2" i="2"/>
  <c r="C2" i="2"/>
  <c r="G7" i="1"/>
  <c r="F7" i="1"/>
  <c r="G6" i="1"/>
  <c r="F6" i="1"/>
  <c r="G5" i="1"/>
  <c r="F5" i="1"/>
  <c r="G4" i="1"/>
  <c r="F4" i="1"/>
  <c r="G3" i="1"/>
  <c r="F3" i="1"/>
  <c r="F19" i="2" l="1"/>
  <c r="K18" i="7"/>
  <c r="BO22" i="7" s="1"/>
  <c r="BN22" i="7"/>
  <c r="EV21" i="7"/>
  <c r="ED21" i="7"/>
  <c r="DL21" i="7"/>
  <c r="DF21" i="7"/>
  <c r="DE21" i="7"/>
  <c r="DD21" i="7"/>
  <c r="CX21" i="7"/>
  <c r="CW21" i="7"/>
  <c r="CV21" i="7"/>
  <c r="CP21" i="7"/>
  <c r="CO21" i="7"/>
  <c r="CN21" i="7"/>
  <c r="CH21" i="7"/>
  <c r="CG21" i="7"/>
  <c r="CF21" i="7"/>
  <c r="BZ21" i="7"/>
  <c r="BY21" i="7"/>
  <c r="BX21" i="7"/>
  <c r="BR21" i="7"/>
  <c r="BQ21" i="7"/>
  <c r="BP21" i="7"/>
  <c r="FO20" i="7"/>
  <c r="FF20" i="7" s="1"/>
  <c r="FI20" i="7"/>
  <c r="FH20" i="7"/>
  <c r="FG20" i="7"/>
  <c r="FE20" i="7"/>
  <c r="FA20" i="7"/>
  <c r="EZ20" i="7"/>
  <c r="EY20" i="7"/>
  <c r="EW20" i="7"/>
  <c r="ES20" i="7"/>
  <c r="ER20" i="7"/>
  <c r="EQ20" i="7"/>
  <c r="EO20" i="7"/>
  <c r="EK20" i="7"/>
  <c r="EJ20" i="7"/>
  <c r="EI20" i="7"/>
  <c r="EG20" i="7"/>
  <c r="EC20" i="7"/>
  <c r="EB20" i="7"/>
  <c r="EA20" i="7"/>
  <c r="DY20" i="7"/>
  <c r="DU20" i="7"/>
  <c r="DT20" i="7"/>
  <c r="DS20" i="7"/>
  <c r="DQ20" i="7"/>
  <c r="BO20" i="7"/>
  <c r="BP20" i="7" s="1"/>
  <c r="BQ20" i="7" s="1"/>
  <c r="BR20" i="7" s="1"/>
  <c r="BS20" i="7" s="1"/>
  <c r="BT20" i="7" s="1"/>
  <c r="BU20" i="7" s="1"/>
  <c r="BV20" i="7" s="1"/>
  <c r="BW20" i="7" s="1"/>
  <c r="BX20" i="7" s="1"/>
  <c r="BY20" i="7" s="1"/>
  <c r="BZ20" i="7" s="1"/>
  <c r="CA20" i="7" s="1"/>
  <c r="CB20" i="7" s="1"/>
  <c r="CC20" i="7" s="1"/>
  <c r="CD20" i="7" s="1"/>
  <c r="CE20" i="7" s="1"/>
  <c r="CF20" i="7" s="1"/>
  <c r="CG20" i="7" s="1"/>
  <c r="CH20" i="7" s="1"/>
  <c r="CI20" i="7" s="1"/>
  <c r="CJ20" i="7" s="1"/>
  <c r="CK20" i="7" s="1"/>
  <c r="CL20" i="7" s="1"/>
  <c r="CM20" i="7" s="1"/>
  <c r="CN20" i="7" s="1"/>
  <c r="CO20" i="7" s="1"/>
  <c r="CP20" i="7" s="1"/>
  <c r="CQ20" i="7" s="1"/>
  <c r="CR20" i="7" s="1"/>
  <c r="CS20" i="7" s="1"/>
  <c r="CT20" i="7" s="1"/>
  <c r="CU20" i="7" s="1"/>
  <c r="CV20" i="7" s="1"/>
  <c r="CW20" i="7" s="1"/>
  <c r="CX20" i="7" s="1"/>
  <c r="CY20" i="7" s="1"/>
  <c r="CZ20" i="7" s="1"/>
  <c r="DA20" i="7" s="1"/>
  <c r="DB20" i="7" s="1"/>
  <c r="DC20" i="7" s="1"/>
  <c r="DD20" i="7" s="1"/>
  <c r="DE20" i="7" s="1"/>
  <c r="DF20" i="7" s="1"/>
  <c r="DG20" i="7" s="1"/>
  <c r="DH20" i="7" s="1"/>
  <c r="DI20" i="7" s="1"/>
  <c r="DJ20" i="7" s="1"/>
  <c r="DK20" i="7" s="1"/>
  <c r="DL20" i="7" s="1"/>
  <c r="FL17" i="7"/>
  <c r="FK17" i="7"/>
  <c r="FJ17" i="7"/>
  <c r="FI17" i="7"/>
  <c r="FH17" i="7"/>
  <c r="FG17" i="7"/>
  <c r="FF17" i="7"/>
  <c r="FE17" i="7"/>
  <c r="FD17" i="7"/>
  <c r="FC17" i="7"/>
  <c r="FB17" i="7"/>
  <c r="FA17" i="7"/>
  <c r="EZ17" i="7"/>
  <c r="EY17" i="7"/>
  <c r="EX17" i="7"/>
  <c r="EW17" i="7"/>
  <c r="EV17" i="7"/>
  <c r="EU17" i="7"/>
  <c r="ET17" i="7"/>
  <c r="ES17" i="7"/>
  <c r="ER17" i="7"/>
  <c r="EQ17" i="7"/>
  <c r="EP17" i="7"/>
  <c r="EO17" i="7"/>
  <c r="EN17" i="7"/>
  <c r="EM17" i="7"/>
  <c r="EL17" i="7"/>
  <c r="EK17" i="7"/>
  <c r="EJ17" i="7"/>
  <c r="EI17" i="7"/>
  <c r="EH17" i="7"/>
  <c r="EG17" i="7"/>
  <c r="EF17" i="7"/>
  <c r="EE17" i="7"/>
  <c r="ED17" i="7"/>
  <c r="EC17" i="7"/>
  <c r="EB17" i="7"/>
  <c r="EA17" i="7"/>
  <c r="DZ17" i="7"/>
  <c r="DY17" i="7"/>
  <c r="DX17" i="7"/>
  <c r="DW17" i="7"/>
  <c r="DV17" i="7"/>
  <c r="DU17" i="7"/>
  <c r="DT17" i="7"/>
  <c r="DS17" i="7"/>
  <c r="DR17" i="7"/>
  <c r="DQ17" i="7"/>
  <c r="DP17" i="7"/>
  <c r="DO17" i="7"/>
  <c r="FL21" i="7" s="1"/>
  <c r="FO21" i="7" s="1"/>
  <c r="DL17" i="7"/>
  <c r="DK17" i="7"/>
  <c r="DJ17" i="7"/>
  <c r="DI17" i="7"/>
  <c r="DH17" i="7"/>
  <c r="DG17" i="7"/>
  <c r="DF17" i="7"/>
  <c r="DE17" i="7"/>
  <c r="DD17" i="7"/>
  <c r="DC17" i="7"/>
  <c r="DB17" i="7"/>
  <c r="DA17" i="7"/>
  <c r="CZ17" i="7"/>
  <c r="CY17" i="7"/>
  <c r="CX17" i="7"/>
  <c r="CW17" i="7"/>
  <c r="CV17" i="7"/>
  <c r="CU17" i="7"/>
  <c r="CT17" i="7"/>
  <c r="CS17" i="7"/>
  <c r="CR17" i="7"/>
  <c r="CQ17" i="7"/>
  <c r="CP17" i="7"/>
  <c r="CO17" i="7"/>
  <c r="CN17" i="7"/>
  <c r="CM17" i="7"/>
  <c r="CL17" i="7"/>
  <c r="CK17" i="7"/>
  <c r="CJ17" i="7"/>
  <c r="CI17" i="7"/>
  <c r="CH17" i="7"/>
  <c r="CG17" i="7"/>
  <c r="CF17" i="7"/>
  <c r="CE17" i="7"/>
  <c r="CD17" i="7"/>
  <c r="CC17" i="7"/>
  <c r="CB17" i="7"/>
  <c r="CA17" i="7"/>
  <c r="BZ17" i="7"/>
  <c r="BY17" i="7"/>
  <c r="BX17" i="7"/>
  <c r="BW17" i="7"/>
  <c r="BV17" i="7"/>
  <c r="BU17" i="7"/>
  <c r="BT17" i="7"/>
  <c r="BS17" i="7"/>
  <c r="BR17" i="7"/>
  <c r="BQ17" i="7"/>
  <c r="BP17" i="7"/>
  <c r="BO17" i="7"/>
  <c r="DK21" i="7" s="1"/>
  <c r="FG16" i="7"/>
  <c r="EZ16" i="7"/>
  <c r="EY16" i="7"/>
  <c r="ER16" i="7"/>
  <c r="EQ16" i="7"/>
  <c r="EI16" i="7"/>
  <c r="EB16" i="7"/>
  <c r="EA16" i="7"/>
  <c r="DU16" i="7"/>
  <c r="DS16" i="7"/>
  <c r="DL16" i="7"/>
  <c r="FL16" i="7" s="1"/>
  <c r="DK16" i="7"/>
  <c r="FK16" i="7" s="1"/>
  <c r="DJ16" i="7"/>
  <c r="FJ16" i="7" s="1"/>
  <c r="DI16" i="7"/>
  <c r="FI16" i="7" s="1"/>
  <c r="DH16" i="7"/>
  <c r="FH16" i="7" s="1"/>
  <c r="DG16" i="7"/>
  <c r="DF16" i="7"/>
  <c r="FF16" i="7" s="1"/>
  <c r="DE16" i="7"/>
  <c r="FE16" i="7" s="1"/>
  <c r="DD16" i="7"/>
  <c r="FD16" i="7" s="1"/>
  <c r="DC16" i="7"/>
  <c r="FC16" i="7" s="1"/>
  <c r="DB16" i="7"/>
  <c r="FB16" i="7" s="1"/>
  <c r="DA16" i="7"/>
  <c r="FA16" i="7" s="1"/>
  <c r="CZ16" i="7"/>
  <c r="CY16" i="7"/>
  <c r="CX16" i="7"/>
  <c r="EX16" i="7" s="1"/>
  <c r="CW16" i="7"/>
  <c r="EW16" i="7" s="1"/>
  <c r="CV16" i="7"/>
  <c r="EV16" i="7" s="1"/>
  <c r="CU16" i="7"/>
  <c r="EU16" i="7" s="1"/>
  <c r="CT16" i="7"/>
  <c r="ET16" i="7" s="1"/>
  <c r="CS16" i="7"/>
  <c r="ES16" i="7" s="1"/>
  <c r="CR16" i="7"/>
  <c r="CQ16" i="7"/>
  <c r="CP16" i="7"/>
  <c r="EP16" i="7" s="1"/>
  <c r="CO16" i="7"/>
  <c r="EO16" i="7" s="1"/>
  <c r="CN16" i="7"/>
  <c r="EN16" i="7" s="1"/>
  <c r="CM16" i="7"/>
  <c r="EM16" i="7" s="1"/>
  <c r="CL16" i="7"/>
  <c r="EL16" i="7" s="1"/>
  <c r="CK16" i="7"/>
  <c r="EK16" i="7" s="1"/>
  <c r="CJ16" i="7"/>
  <c r="EJ16" i="7" s="1"/>
  <c r="CI16" i="7"/>
  <c r="CH16" i="7"/>
  <c r="EH16" i="7" s="1"/>
  <c r="CG16" i="7"/>
  <c r="EG16" i="7" s="1"/>
  <c r="CF16" i="7"/>
  <c r="EF16" i="7" s="1"/>
  <c r="CE16" i="7"/>
  <c r="EE16" i="7" s="1"/>
  <c r="CD16" i="7"/>
  <c r="ED16" i="7" s="1"/>
  <c r="CC16" i="7"/>
  <c r="EC16" i="7" s="1"/>
  <c r="CB16" i="7"/>
  <c r="CA16" i="7"/>
  <c r="BZ16" i="7"/>
  <c r="DZ16" i="7" s="1"/>
  <c r="BY16" i="7"/>
  <c r="DY16" i="7" s="1"/>
  <c r="BX16" i="7"/>
  <c r="DX16" i="7" s="1"/>
  <c r="BW16" i="7"/>
  <c r="DW16" i="7" s="1"/>
  <c r="BV16" i="7"/>
  <c r="DV16" i="7" s="1"/>
  <c r="BU16" i="7"/>
  <c r="BT16" i="7"/>
  <c r="DT16" i="7" s="1"/>
  <c r="BS16" i="7"/>
  <c r="BR16" i="7"/>
  <c r="DR16" i="7" s="1"/>
  <c r="BQ16" i="7"/>
  <c r="DQ16" i="7" s="1"/>
  <c r="BP16" i="7"/>
  <c r="DP16" i="7" s="1"/>
  <c r="M16" i="7"/>
  <c r="M15" i="7"/>
  <c r="G9" i="7"/>
  <c r="F9" i="7"/>
  <c r="G8" i="7"/>
  <c r="F8" i="7"/>
  <c r="G7" i="7"/>
  <c r="F7" i="7"/>
  <c r="C7" i="7"/>
  <c r="G6" i="7"/>
  <c r="F6" i="7"/>
  <c r="C6" i="7"/>
  <c r="C8" i="7" s="1"/>
  <c r="G5" i="7"/>
  <c r="F5" i="7"/>
  <c r="C5" i="7"/>
  <c r="G4" i="7"/>
  <c r="F4" i="7"/>
  <c r="G2" i="7"/>
  <c r="F2" i="7"/>
  <c r="K18" i="6"/>
  <c r="BO22" i="6" s="1"/>
  <c r="BN22" i="6"/>
  <c r="ET21" i="6"/>
  <c r="EL21" i="6"/>
  <c r="DL21" i="6"/>
  <c r="DF21" i="6"/>
  <c r="DE21" i="6"/>
  <c r="DD21" i="6"/>
  <c r="CX21" i="6"/>
  <c r="CW21" i="6"/>
  <c r="CV21" i="6"/>
  <c r="CP21" i="6"/>
  <c r="CO21" i="6"/>
  <c r="CN21" i="6"/>
  <c r="CH21" i="6"/>
  <c r="CG21" i="6"/>
  <c r="CF21" i="6"/>
  <c r="BZ21" i="6"/>
  <c r="BY21" i="6"/>
  <c r="BX21" i="6"/>
  <c r="BR21" i="6"/>
  <c r="BQ21" i="6"/>
  <c r="BP21" i="6"/>
  <c r="FO20" i="6"/>
  <c r="FF20" i="6" s="1"/>
  <c r="FI20" i="6"/>
  <c r="FH20" i="6"/>
  <c r="FG20" i="6"/>
  <c r="FE20" i="6"/>
  <c r="FA20" i="6"/>
  <c r="EZ20" i="6"/>
  <c r="EY20" i="6"/>
  <c r="EW20" i="6"/>
  <c r="ES20" i="6"/>
  <c r="ER20" i="6"/>
  <c r="EQ20" i="6"/>
  <c r="EO20" i="6"/>
  <c r="EK20" i="6"/>
  <c r="EJ20" i="6"/>
  <c r="EI20" i="6"/>
  <c r="EG20" i="6"/>
  <c r="EC20" i="6"/>
  <c r="EB20" i="6"/>
  <c r="EA20" i="6"/>
  <c r="DY20" i="6"/>
  <c r="DU20" i="6"/>
  <c r="DT20" i="6"/>
  <c r="DS20" i="6"/>
  <c r="DQ20" i="6"/>
  <c r="BU20" i="6"/>
  <c r="BV20" i="6" s="1"/>
  <c r="BW20" i="6" s="1"/>
  <c r="BX20" i="6" s="1"/>
  <c r="BY20" i="6" s="1"/>
  <c r="BZ20" i="6" s="1"/>
  <c r="CA20" i="6" s="1"/>
  <c r="CB20" i="6" s="1"/>
  <c r="CC20" i="6" s="1"/>
  <c r="CD20" i="6" s="1"/>
  <c r="CE20" i="6" s="1"/>
  <c r="CF20" i="6" s="1"/>
  <c r="CG20" i="6" s="1"/>
  <c r="CH20" i="6" s="1"/>
  <c r="CI20" i="6" s="1"/>
  <c r="CJ20" i="6" s="1"/>
  <c r="CK20" i="6" s="1"/>
  <c r="CL20" i="6" s="1"/>
  <c r="CM20" i="6" s="1"/>
  <c r="CN20" i="6" s="1"/>
  <c r="CO20" i="6" s="1"/>
  <c r="CP20" i="6" s="1"/>
  <c r="CQ20" i="6" s="1"/>
  <c r="CR20" i="6" s="1"/>
  <c r="CS20" i="6" s="1"/>
  <c r="CT20" i="6" s="1"/>
  <c r="CU20" i="6" s="1"/>
  <c r="CV20" i="6" s="1"/>
  <c r="CW20" i="6" s="1"/>
  <c r="CX20" i="6" s="1"/>
  <c r="CY20" i="6" s="1"/>
  <c r="CZ20" i="6" s="1"/>
  <c r="DA20" i="6" s="1"/>
  <c r="DB20" i="6" s="1"/>
  <c r="DC20" i="6" s="1"/>
  <c r="DD20" i="6" s="1"/>
  <c r="DE20" i="6" s="1"/>
  <c r="DF20" i="6" s="1"/>
  <c r="DG20" i="6" s="1"/>
  <c r="DH20" i="6" s="1"/>
  <c r="DI20" i="6" s="1"/>
  <c r="DJ20" i="6" s="1"/>
  <c r="DK20" i="6" s="1"/>
  <c r="DL20" i="6" s="1"/>
  <c r="BO20" i="6"/>
  <c r="BP20" i="6" s="1"/>
  <c r="BQ20" i="6" s="1"/>
  <c r="BR20" i="6" s="1"/>
  <c r="BS20" i="6" s="1"/>
  <c r="BT20" i="6" s="1"/>
  <c r="FL17" i="6"/>
  <c r="FK17" i="6"/>
  <c r="FJ17" i="6"/>
  <c r="FI17" i="6"/>
  <c r="FH17" i="6"/>
  <c r="FG17" i="6"/>
  <c r="FF17" i="6"/>
  <c r="FE17" i="6"/>
  <c r="FD17" i="6"/>
  <c r="FC17" i="6"/>
  <c r="FB17" i="6"/>
  <c r="FA17" i="6"/>
  <c r="EZ17" i="6"/>
  <c r="EY17" i="6"/>
  <c r="EX17" i="6"/>
  <c r="EW17" i="6"/>
  <c r="EV17" i="6"/>
  <c r="EU17" i="6"/>
  <c r="ET17" i="6"/>
  <c r="ES17" i="6"/>
  <c r="ER17" i="6"/>
  <c r="EQ17" i="6"/>
  <c r="EP17" i="6"/>
  <c r="EO17" i="6"/>
  <c r="EN17" i="6"/>
  <c r="EM17" i="6"/>
  <c r="EL17" i="6"/>
  <c r="EK17" i="6"/>
  <c r="EJ17" i="6"/>
  <c r="EI17" i="6"/>
  <c r="EH17" i="6"/>
  <c r="EG17" i="6"/>
  <c r="EF17" i="6"/>
  <c r="EE17" i="6"/>
  <c r="ED17" i="6"/>
  <c r="EC17" i="6"/>
  <c r="EB17" i="6"/>
  <c r="EA17" i="6"/>
  <c r="DZ17" i="6"/>
  <c r="DY17" i="6"/>
  <c r="DX17" i="6"/>
  <c r="DW17" i="6"/>
  <c r="DV17" i="6"/>
  <c r="DU17" i="6"/>
  <c r="DT17" i="6"/>
  <c r="DS17" i="6"/>
  <c r="DR17" i="6"/>
  <c r="DQ17" i="6"/>
  <c r="DP17" i="6"/>
  <c r="DO17" i="6"/>
  <c r="FJ21" i="6" s="1"/>
  <c r="DL17" i="6"/>
  <c r="DK17" i="6"/>
  <c r="DJ17" i="6"/>
  <c r="DI17" i="6"/>
  <c r="DH17" i="6"/>
  <c r="DG17" i="6"/>
  <c r="DF17" i="6"/>
  <c r="DE17" i="6"/>
  <c r="DD17" i="6"/>
  <c r="DC17" i="6"/>
  <c r="DB17" i="6"/>
  <c r="DA17" i="6"/>
  <c r="CZ17" i="6"/>
  <c r="CY17" i="6"/>
  <c r="CX17" i="6"/>
  <c r="CW17" i="6"/>
  <c r="CV17" i="6"/>
  <c r="CU17" i="6"/>
  <c r="CT17" i="6"/>
  <c r="CS17" i="6"/>
  <c r="CR17" i="6"/>
  <c r="CQ17" i="6"/>
  <c r="CP17"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DK21" i="6" s="1"/>
  <c r="FG16" i="6"/>
  <c r="FF16" i="6"/>
  <c r="FA16" i="6"/>
  <c r="EX16" i="6"/>
  <c r="EP16" i="6"/>
  <c r="EK16" i="6"/>
  <c r="EH16" i="6"/>
  <c r="DZ16" i="6"/>
  <c r="DU16" i="6"/>
  <c r="DR16" i="6"/>
  <c r="DL16" i="6"/>
  <c r="FL16" i="6" s="1"/>
  <c r="DK16" i="6"/>
  <c r="FK16" i="6" s="1"/>
  <c r="DJ16" i="6"/>
  <c r="FJ16" i="6" s="1"/>
  <c r="DI16" i="6"/>
  <c r="FI16" i="6" s="1"/>
  <c r="DH16" i="6"/>
  <c r="FH16" i="6" s="1"/>
  <c r="DG16" i="6"/>
  <c r="DF16" i="6"/>
  <c r="DE16" i="6"/>
  <c r="FE16" i="6" s="1"/>
  <c r="DD16" i="6"/>
  <c r="FD16" i="6" s="1"/>
  <c r="DC16" i="6"/>
  <c r="FC16" i="6" s="1"/>
  <c r="DB16" i="6"/>
  <c r="FB16" i="6" s="1"/>
  <c r="DA16" i="6"/>
  <c r="CZ16" i="6"/>
  <c r="EZ16" i="6" s="1"/>
  <c r="CY16" i="6"/>
  <c r="EY16" i="6" s="1"/>
  <c r="CX16" i="6"/>
  <c r="CW16" i="6"/>
  <c r="EW16" i="6" s="1"/>
  <c r="CV16" i="6"/>
  <c r="EV16" i="6" s="1"/>
  <c r="CU16" i="6"/>
  <c r="EU16" i="6" s="1"/>
  <c r="CT16" i="6"/>
  <c r="ET16" i="6" s="1"/>
  <c r="CS16" i="6"/>
  <c r="ES16" i="6" s="1"/>
  <c r="CR16" i="6"/>
  <c r="ER16" i="6" s="1"/>
  <c r="CQ16" i="6"/>
  <c r="EQ16" i="6" s="1"/>
  <c r="CP16" i="6"/>
  <c r="CO16" i="6"/>
  <c r="EO16" i="6" s="1"/>
  <c r="CN16" i="6"/>
  <c r="EN16" i="6" s="1"/>
  <c r="CM16" i="6"/>
  <c r="EM16" i="6" s="1"/>
  <c r="CL16" i="6"/>
  <c r="EL16" i="6" s="1"/>
  <c r="CK16" i="6"/>
  <c r="CJ16" i="6"/>
  <c r="EJ16" i="6" s="1"/>
  <c r="CI16" i="6"/>
  <c r="EI16" i="6" s="1"/>
  <c r="CH16" i="6"/>
  <c r="CG16" i="6"/>
  <c r="EG16" i="6" s="1"/>
  <c r="CF16" i="6"/>
  <c r="EF16" i="6" s="1"/>
  <c r="CE16" i="6"/>
  <c r="EE16" i="6" s="1"/>
  <c r="CD16" i="6"/>
  <c r="ED16" i="6" s="1"/>
  <c r="CC16" i="6"/>
  <c r="EC16" i="6" s="1"/>
  <c r="CB16" i="6"/>
  <c r="EB16" i="6" s="1"/>
  <c r="CA16" i="6"/>
  <c r="EA16" i="6" s="1"/>
  <c r="BZ16" i="6"/>
  <c r="BY16" i="6"/>
  <c r="DY16" i="6" s="1"/>
  <c r="BX16" i="6"/>
  <c r="DX16" i="6" s="1"/>
  <c r="BW16" i="6"/>
  <c r="DW16" i="6" s="1"/>
  <c r="BV16" i="6"/>
  <c r="DV16" i="6" s="1"/>
  <c r="BU16" i="6"/>
  <c r="BT16" i="6"/>
  <c r="DT16" i="6" s="1"/>
  <c r="BS16" i="6"/>
  <c r="DS16" i="6" s="1"/>
  <c r="BR16" i="6"/>
  <c r="BQ16" i="6"/>
  <c r="DQ16" i="6" s="1"/>
  <c r="BP16" i="6"/>
  <c r="DP16" i="6" s="1"/>
  <c r="M16" i="6"/>
  <c r="M15" i="6"/>
  <c r="G9" i="6"/>
  <c r="F9" i="6"/>
  <c r="G8" i="6"/>
  <c r="F8" i="6"/>
  <c r="G7" i="6"/>
  <c r="F7" i="6"/>
  <c r="C7" i="6"/>
  <c r="G6" i="6"/>
  <c r="F6" i="6"/>
  <c r="C6" i="6"/>
  <c r="C8" i="6" s="1"/>
  <c r="G5" i="6"/>
  <c r="F5" i="6"/>
  <c r="C5" i="6"/>
  <c r="G4" i="6"/>
  <c r="F4" i="6"/>
  <c r="G2" i="6"/>
  <c r="F2" i="6"/>
  <c r="K18" i="5"/>
  <c r="BO22" i="5" s="1"/>
  <c r="BN22" i="5"/>
  <c r="FL21" i="5"/>
  <c r="FO21" i="5" s="1"/>
  <c r="FD21" i="5"/>
  <c r="EV21" i="5"/>
  <c r="EN21" i="5"/>
  <c r="EF21" i="5"/>
  <c r="DX21" i="5"/>
  <c r="DP21" i="5"/>
  <c r="DF21" i="5"/>
  <c r="CX21" i="5"/>
  <c r="CP21" i="5"/>
  <c r="CH21" i="5"/>
  <c r="BZ21" i="5"/>
  <c r="BR21" i="5"/>
  <c r="FO20" i="5"/>
  <c r="FF20" i="5" s="1"/>
  <c r="FI20" i="5"/>
  <c r="FE20" i="5"/>
  <c r="FA20" i="5"/>
  <c r="EW20" i="5"/>
  <c r="ES20" i="5"/>
  <c r="EO20" i="5"/>
  <c r="EM20" i="5"/>
  <c r="EK20" i="5"/>
  <c r="EG20" i="5"/>
  <c r="EE20" i="5"/>
  <c r="EC20" i="5"/>
  <c r="DY20" i="5"/>
  <c r="DW20" i="5"/>
  <c r="DU20" i="5"/>
  <c r="DQ20" i="5"/>
  <c r="DO20" i="5"/>
  <c r="BW20" i="5"/>
  <c r="BX20" i="5" s="1"/>
  <c r="BY20" i="5" s="1"/>
  <c r="BZ20" i="5" s="1"/>
  <c r="CA20" i="5" s="1"/>
  <c r="CB20" i="5" s="1"/>
  <c r="CC20" i="5" s="1"/>
  <c r="CD20" i="5" s="1"/>
  <c r="CE20" i="5" s="1"/>
  <c r="CF20" i="5" s="1"/>
  <c r="CG20" i="5" s="1"/>
  <c r="CH20" i="5" s="1"/>
  <c r="CI20" i="5" s="1"/>
  <c r="CJ20" i="5" s="1"/>
  <c r="CK20" i="5" s="1"/>
  <c r="CL20" i="5" s="1"/>
  <c r="CM20" i="5" s="1"/>
  <c r="CN20" i="5" s="1"/>
  <c r="CO20" i="5" s="1"/>
  <c r="CP20" i="5" s="1"/>
  <c r="CQ20" i="5" s="1"/>
  <c r="CR20" i="5" s="1"/>
  <c r="CS20" i="5" s="1"/>
  <c r="CT20" i="5" s="1"/>
  <c r="CU20" i="5" s="1"/>
  <c r="CV20" i="5" s="1"/>
  <c r="CW20" i="5" s="1"/>
  <c r="CX20" i="5" s="1"/>
  <c r="CY20" i="5" s="1"/>
  <c r="CZ20" i="5" s="1"/>
  <c r="DA20" i="5" s="1"/>
  <c r="DB20" i="5" s="1"/>
  <c r="DC20" i="5" s="1"/>
  <c r="DD20" i="5" s="1"/>
  <c r="DE20" i="5" s="1"/>
  <c r="DF20" i="5" s="1"/>
  <c r="DG20" i="5" s="1"/>
  <c r="DH20" i="5" s="1"/>
  <c r="DI20" i="5" s="1"/>
  <c r="DJ20" i="5" s="1"/>
  <c r="DK20" i="5" s="1"/>
  <c r="DL20" i="5" s="1"/>
  <c r="BO20" i="5"/>
  <c r="BP20" i="5" s="1"/>
  <c r="BQ20" i="5" s="1"/>
  <c r="BR20" i="5" s="1"/>
  <c r="BS20" i="5" s="1"/>
  <c r="BT20" i="5" s="1"/>
  <c r="BU20" i="5" s="1"/>
  <c r="BV20" i="5" s="1"/>
  <c r="FO17" i="5"/>
  <c r="FL17" i="5"/>
  <c r="FK17" i="5"/>
  <c r="FJ17" i="5"/>
  <c r="FI17" i="5"/>
  <c r="FH17" i="5"/>
  <c r="FG17" i="5"/>
  <c r="FF17" i="5"/>
  <c r="FE17" i="5"/>
  <c r="FD17" i="5"/>
  <c r="FC17" i="5"/>
  <c r="FB17" i="5"/>
  <c r="FA17" i="5"/>
  <c r="EZ17" i="5"/>
  <c r="EY17" i="5"/>
  <c r="EX17" i="5"/>
  <c r="EW17" i="5"/>
  <c r="EV17" i="5"/>
  <c r="EU17" i="5"/>
  <c r="ET17" i="5"/>
  <c r="ES17" i="5"/>
  <c r="ER17" i="5"/>
  <c r="EQ17" i="5"/>
  <c r="EP17" i="5"/>
  <c r="EO17" i="5"/>
  <c r="EN17" i="5"/>
  <c r="EM17" i="5"/>
  <c r="EL17" i="5"/>
  <c r="EK17" i="5"/>
  <c r="EJ17" i="5"/>
  <c r="EI17" i="5"/>
  <c r="EH17" i="5"/>
  <c r="EG17" i="5"/>
  <c r="EF17" i="5"/>
  <c r="EE17" i="5"/>
  <c r="ED17" i="5"/>
  <c r="EC17" i="5"/>
  <c r="EB17" i="5"/>
  <c r="EA17" i="5"/>
  <c r="DZ17" i="5"/>
  <c r="DY17" i="5"/>
  <c r="DX17" i="5"/>
  <c r="DW17" i="5"/>
  <c r="DV17" i="5"/>
  <c r="DU17" i="5"/>
  <c r="DT17" i="5"/>
  <c r="DS17" i="5"/>
  <c r="DR17" i="5"/>
  <c r="DQ17" i="5"/>
  <c r="DP17" i="5"/>
  <c r="DO17" i="5"/>
  <c r="FI21" i="5" s="1"/>
  <c r="DL17" i="5"/>
  <c r="DK17" i="5"/>
  <c r="DJ17" i="5"/>
  <c r="DI17" i="5"/>
  <c r="DH17" i="5"/>
  <c r="DG17" i="5"/>
  <c r="DF17" i="5"/>
  <c r="DE17" i="5"/>
  <c r="DD17" i="5"/>
  <c r="DC17" i="5"/>
  <c r="DB17" i="5"/>
  <c r="DA17" i="5"/>
  <c r="CZ17" i="5"/>
  <c r="CY17" i="5"/>
  <c r="CX17" i="5"/>
  <c r="CW17" i="5"/>
  <c r="CV17" i="5"/>
  <c r="CU17" i="5"/>
  <c r="CT17" i="5"/>
  <c r="CS17" i="5"/>
  <c r="CR17" i="5"/>
  <c r="CQ17" i="5"/>
  <c r="CP17" i="5"/>
  <c r="CO17" i="5"/>
  <c r="CN17" i="5"/>
  <c r="CM17" i="5"/>
  <c r="CL17" i="5"/>
  <c r="CK17" i="5"/>
  <c r="CJ17" i="5"/>
  <c r="CI17" i="5"/>
  <c r="CH17" i="5"/>
  <c r="CG17" i="5"/>
  <c r="CF17" i="5"/>
  <c r="CE17" i="5"/>
  <c r="CD17" i="5"/>
  <c r="CC17" i="5"/>
  <c r="CB17" i="5"/>
  <c r="CA17" i="5"/>
  <c r="BZ17" i="5"/>
  <c r="BY17" i="5"/>
  <c r="BX17" i="5"/>
  <c r="BW17" i="5"/>
  <c r="BV17" i="5"/>
  <c r="BU17" i="5"/>
  <c r="BT17" i="5"/>
  <c r="BS17" i="5"/>
  <c r="BR17" i="5"/>
  <c r="BQ17" i="5"/>
  <c r="BP17" i="5"/>
  <c r="BO17" i="5"/>
  <c r="DK21" i="5" s="1"/>
  <c r="FI16" i="5"/>
  <c r="FE16" i="5"/>
  <c r="FC16" i="5"/>
  <c r="FA16" i="5"/>
  <c r="EW16" i="5"/>
  <c r="EU16" i="5"/>
  <c r="ES16" i="5"/>
  <c r="EO16" i="5"/>
  <c r="EM16" i="5"/>
  <c r="EK16" i="5"/>
  <c r="EG16" i="5"/>
  <c r="EE16" i="5"/>
  <c r="EC16" i="5"/>
  <c r="DY16" i="5"/>
  <c r="DW16" i="5"/>
  <c r="DU16" i="5"/>
  <c r="DQ16" i="5"/>
  <c r="DL16" i="5"/>
  <c r="FL16" i="5" s="1"/>
  <c r="DK16" i="5"/>
  <c r="FK16" i="5" s="1"/>
  <c r="DJ16" i="5"/>
  <c r="FJ16" i="5" s="1"/>
  <c r="DI16" i="5"/>
  <c r="DH16" i="5"/>
  <c r="FH16" i="5" s="1"/>
  <c r="DG16" i="5"/>
  <c r="FG16" i="5" s="1"/>
  <c r="DF16" i="5"/>
  <c r="FF16" i="5" s="1"/>
  <c r="DE16" i="5"/>
  <c r="DD16" i="5"/>
  <c r="FD16" i="5" s="1"/>
  <c r="DC16" i="5"/>
  <c r="DB16" i="5"/>
  <c r="FB16" i="5" s="1"/>
  <c r="DA16" i="5"/>
  <c r="CZ16" i="5"/>
  <c r="EZ16" i="5" s="1"/>
  <c r="CY16" i="5"/>
  <c r="EY16" i="5" s="1"/>
  <c r="CX16" i="5"/>
  <c r="EX16" i="5" s="1"/>
  <c r="CW16" i="5"/>
  <c r="CV16" i="5"/>
  <c r="EV16" i="5" s="1"/>
  <c r="CU16" i="5"/>
  <c r="CT16" i="5"/>
  <c r="ET16" i="5" s="1"/>
  <c r="CS16" i="5"/>
  <c r="CR16" i="5"/>
  <c r="ER16" i="5" s="1"/>
  <c r="CQ16" i="5"/>
  <c r="EQ16" i="5" s="1"/>
  <c r="CP16" i="5"/>
  <c r="EP16" i="5" s="1"/>
  <c r="CO16" i="5"/>
  <c r="CN16" i="5"/>
  <c r="EN16" i="5" s="1"/>
  <c r="CM16" i="5"/>
  <c r="CL16" i="5"/>
  <c r="EL16" i="5" s="1"/>
  <c r="CK16" i="5"/>
  <c r="CJ16" i="5"/>
  <c r="EJ16" i="5" s="1"/>
  <c r="CI16" i="5"/>
  <c r="EI16" i="5" s="1"/>
  <c r="CH16" i="5"/>
  <c r="EH16" i="5" s="1"/>
  <c r="CG16" i="5"/>
  <c r="CF16" i="5"/>
  <c r="EF16" i="5" s="1"/>
  <c r="CE16" i="5"/>
  <c r="CD16" i="5"/>
  <c r="ED16" i="5" s="1"/>
  <c r="CC16" i="5"/>
  <c r="CB16" i="5"/>
  <c r="EB16" i="5" s="1"/>
  <c r="CA16" i="5"/>
  <c r="EA16" i="5" s="1"/>
  <c r="BZ16" i="5"/>
  <c r="DZ16" i="5" s="1"/>
  <c r="BY16" i="5"/>
  <c r="BX16" i="5"/>
  <c r="DX16" i="5" s="1"/>
  <c r="BW16" i="5"/>
  <c r="BV16" i="5"/>
  <c r="DV16" i="5" s="1"/>
  <c r="BU16" i="5"/>
  <c r="BT16" i="5"/>
  <c r="DT16" i="5" s="1"/>
  <c r="BS16" i="5"/>
  <c r="DS16" i="5" s="1"/>
  <c r="BR16" i="5"/>
  <c r="DR16" i="5" s="1"/>
  <c r="BQ16" i="5"/>
  <c r="BP16" i="5"/>
  <c r="DP16" i="5" s="1"/>
  <c r="M16" i="5"/>
  <c r="M15" i="5"/>
  <c r="G9" i="5"/>
  <c r="F9" i="5"/>
  <c r="G8" i="5"/>
  <c r="F8" i="5"/>
  <c r="G7" i="5"/>
  <c r="F7" i="5"/>
  <c r="C7" i="5"/>
  <c r="G6" i="5"/>
  <c r="F6" i="5"/>
  <c r="C6" i="5"/>
  <c r="C8" i="5" s="1"/>
  <c r="G5" i="5"/>
  <c r="F5" i="5"/>
  <c r="C5" i="5"/>
  <c r="G4" i="5"/>
  <c r="F4" i="5"/>
  <c r="G2" i="5"/>
  <c r="F2" i="5"/>
  <c r="K18" i="4"/>
  <c r="BO22" i="4" s="1"/>
  <c r="C6" i="4"/>
  <c r="C8" i="4" s="1"/>
  <c r="C7" i="4"/>
  <c r="C5" i="4"/>
  <c r="BY16" i="4"/>
  <c r="BZ16" i="4"/>
  <c r="DZ16" i="4" s="1"/>
  <c r="CA16" i="4"/>
  <c r="CB16" i="4"/>
  <c r="EB16" i="4" s="1"/>
  <c r="CC16" i="4"/>
  <c r="CD16" i="4"/>
  <c r="CE16" i="4"/>
  <c r="EE16" i="4" s="1"/>
  <c r="CF16" i="4"/>
  <c r="CG16" i="4"/>
  <c r="CH16" i="4"/>
  <c r="CI16" i="4"/>
  <c r="CJ16" i="4"/>
  <c r="EJ16" i="4" s="1"/>
  <c r="CK16" i="4"/>
  <c r="CL16" i="4"/>
  <c r="CM16" i="4"/>
  <c r="EM16" i="4" s="1"/>
  <c r="CN16" i="4"/>
  <c r="CO16" i="4"/>
  <c r="CP16" i="4"/>
  <c r="CQ16" i="4"/>
  <c r="CR16" i="4"/>
  <c r="ER16" i="4" s="1"/>
  <c r="CS16" i="4"/>
  <c r="CT16" i="4"/>
  <c r="CU16" i="4"/>
  <c r="EU16" i="4" s="1"/>
  <c r="CV16" i="4"/>
  <c r="EV16" i="4" s="1"/>
  <c r="CW16" i="4"/>
  <c r="CX16" i="4"/>
  <c r="CY16" i="4"/>
  <c r="CZ16" i="4"/>
  <c r="EZ16" i="4" s="1"/>
  <c r="DA16" i="4"/>
  <c r="DB16" i="4"/>
  <c r="DC16" i="4"/>
  <c r="DD16" i="4"/>
  <c r="FD16" i="4" s="1"/>
  <c r="DE16" i="4"/>
  <c r="DF16" i="4"/>
  <c r="DG16" i="4"/>
  <c r="DH16" i="4"/>
  <c r="DI16" i="4"/>
  <c r="DJ16" i="4"/>
  <c r="DK16" i="4"/>
  <c r="DL16" i="4"/>
  <c r="FL16" i="4" s="1"/>
  <c r="DY16" i="4"/>
  <c r="EA16" i="4"/>
  <c r="EC16" i="4"/>
  <c r="ED16" i="4"/>
  <c r="EG16" i="4"/>
  <c r="EH16" i="4"/>
  <c r="EI16" i="4"/>
  <c r="EK16" i="4"/>
  <c r="EL16" i="4"/>
  <c r="EO16" i="4"/>
  <c r="EP16" i="4"/>
  <c r="EQ16" i="4"/>
  <c r="ES16" i="4"/>
  <c r="ET16" i="4"/>
  <c r="M15" i="4"/>
  <c r="M16" i="4"/>
  <c r="BP16" i="4"/>
  <c r="DP16" i="4" s="1"/>
  <c r="BQ16" i="4"/>
  <c r="DQ16" i="4" s="1"/>
  <c r="BR16" i="4"/>
  <c r="DR16" i="4" s="1"/>
  <c r="BS16" i="4"/>
  <c r="DS16" i="4" s="1"/>
  <c r="BT16" i="4"/>
  <c r="DT16" i="4" s="1"/>
  <c r="BU16" i="4"/>
  <c r="DU16" i="4" s="1"/>
  <c r="BV16" i="4"/>
  <c r="DV16" i="4" s="1"/>
  <c r="BW16" i="4"/>
  <c r="DW16" i="4" s="1"/>
  <c r="BX16" i="4"/>
  <c r="DX16" i="4" s="1"/>
  <c r="EW16" i="4"/>
  <c r="EX16" i="4"/>
  <c r="EY16" i="4"/>
  <c r="FA16" i="4"/>
  <c r="FB16" i="4"/>
  <c r="FC16" i="4"/>
  <c r="FE16" i="4"/>
  <c r="FF16" i="4"/>
  <c r="FG16" i="4"/>
  <c r="FH16" i="4"/>
  <c r="FI16" i="4"/>
  <c r="FJ16" i="4"/>
  <c r="FK16" i="4"/>
  <c r="BN22" i="4"/>
  <c r="G9" i="4"/>
  <c r="F9" i="4"/>
  <c r="G8" i="4"/>
  <c r="F8" i="4"/>
  <c r="G7" i="4"/>
  <c r="F7" i="4"/>
  <c r="G6" i="4"/>
  <c r="F6" i="4"/>
  <c r="G5" i="4"/>
  <c r="F5" i="4"/>
  <c r="G4" i="4"/>
  <c r="F4" i="4"/>
  <c r="G2" i="4"/>
  <c r="F2" i="4"/>
  <c r="EE21" i="7" l="1"/>
  <c r="FB21" i="7"/>
  <c r="EF21" i="7"/>
  <c r="FD21" i="7"/>
  <c r="FO17" i="7"/>
  <c r="DP21" i="7"/>
  <c r="EM21" i="7"/>
  <c r="FJ21" i="7"/>
  <c r="DO22" i="7"/>
  <c r="BP22" i="7"/>
  <c r="BO23" i="7"/>
  <c r="DV21" i="7"/>
  <c r="EN21" i="7"/>
  <c r="FK21" i="7"/>
  <c r="EL21" i="7"/>
  <c r="DW21" i="7"/>
  <c r="ET21" i="7"/>
  <c r="FI21" i="7"/>
  <c r="FA21" i="7"/>
  <c r="ES21" i="7"/>
  <c r="EK21" i="7"/>
  <c r="EC21" i="7"/>
  <c r="DU21" i="7"/>
  <c r="FH21" i="7"/>
  <c r="EZ21" i="7"/>
  <c r="ER21" i="7"/>
  <c r="EJ21" i="7"/>
  <c r="EB21" i="7"/>
  <c r="DT21" i="7"/>
  <c r="FG21" i="7"/>
  <c r="EY21" i="7"/>
  <c r="EQ21" i="7"/>
  <c r="EI21" i="7"/>
  <c r="EA21" i="7"/>
  <c r="DS21" i="7"/>
  <c r="FF21" i="7"/>
  <c r="EX21" i="7"/>
  <c r="EP21" i="7"/>
  <c r="EH21" i="7"/>
  <c r="DZ21" i="7"/>
  <c r="DR21" i="7"/>
  <c r="FE21" i="7"/>
  <c r="EW21" i="7"/>
  <c r="EO21" i="7"/>
  <c r="EG21" i="7"/>
  <c r="DY21" i="7"/>
  <c r="DQ21" i="7"/>
  <c r="FC21" i="7"/>
  <c r="DP18" i="7"/>
  <c r="DQ18" i="7" s="1"/>
  <c r="DR18" i="7" s="1"/>
  <c r="DS18" i="7" s="1"/>
  <c r="DT18" i="7" s="1"/>
  <c r="DU18" i="7" s="1"/>
  <c r="DV18" i="7" s="1"/>
  <c r="DW18" i="7" s="1"/>
  <c r="DX18" i="7" s="1"/>
  <c r="DY18" i="7" s="1"/>
  <c r="DZ18" i="7" s="1"/>
  <c r="EA18" i="7" s="1"/>
  <c r="EB18" i="7" s="1"/>
  <c r="EC18" i="7" s="1"/>
  <c r="ED18" i="7" s="1"/>
  <c r="EE18" i="7" s="1"/>
  <c r="EF18" i="7" s="1"/>
  <c r="EG18" i="7" s="1"/>
  <c r="EH18" i="7" s="1"/>
  <c r="EI18" i="7" s="1"/>
  <c r="EJ18" i="7" s="1"/>
  <c r="EK18" i="7" s="1"/>
  <c r="EL18" i="7" s="1"/>
  <c r="EM18" i="7" s="1"/>
  <c r="EN18" i="7" s="1"/>
  <c r="EO18" i="7" s="1"/>
  <c r="EP18" i="7" s="1"/>
  <c r="EQ18" i="7" s="1"/>
  <c r="ER18" i="7" s="1"/>
  <c r="ES18" i="7" s="1"/>
  <c r="ET18" i="7" s="1"/>
  <c r="EU18" i="7" s="1"/>
  <c r="EV18" i="7" s="1"/>
  <c r="EW18" i="7" s="1"/>
  <c r="EX18" i="7" s="1"/>
  <c r="EY18" i="7" s="1"/>
  <c r="EZ18" i="7" s="1"/>
  <c r="FA18" i="7" s="1"/>
  <c r="FB18" i="7" s="1"/>
  <c r="FC18" i="7" s="1"/>
  <c r="FD18" i="7" s="1"/>
  <c r="FE18" i="7" s="1"/>
  <c r="FF18" i="7" s="1"/>
  <c r="FG18" i="7" s="1"/>
  <c r="FH18" i="7" s="1"/>
  <c r="FI18" i="7" s="1"/>
  <c r="FJ18" i="7" s="1"/>
  <c r="FK18" i="7" s="1"/>
  <c r="FL18" i="7" s="1"/>
  <c r="FO18" i="7" s="1"/>
  <c r="DO21" i="7"/>
  <c r="DX21" i="7"/>
  <c r="EU21" i="7"/>
  <c r="DV20" i="7"/>
  <c r="ED20" i="7"/>
  <c r="EL20" i="7"/>
  <c r="ET20" i="7"/>
  <c r="FB20" i="7"/>
  <c r="FJ20" i="7"/>
  <c r="BS21" i="7"/>
  <c r="CA21" i="7"/>
  <c r="CI21" i="7"/>
  <c r="CQ21" i="7"/>
  <c r="CY21" i="7"/>
  <c r="DG21" i="7"/>
  <c r="BO18" i="7"/>
  <c r="DO18" i="7" s="1"/>
  <c r="DO20" i="7"/>
  <c r="DW20" i="7"/>
  <c r="EE20" i="7"/>
  <c r="EM20" i="7"/>
  <c r="EU20" i="7"/>
  <c r="FC20" i="7"/>
  <c r="FK20" i="7"/>
  <c r="BT21" i="7"/>
  <c r="CB21" i="7"/>
  <c r="CJ21" i="7"/>
  <c r="CR21" i="7"/>
  <c r="CZ21" i="7"/>
  <c r="DH21" i="7"/>
  <c r="DP20" i="7"/>
  <c r="DX20" i="7"/>
  <c r="EF20" i="7"/>
  <c r="EN20" i="7"/>
  <c r="EV20" i="7"/>
  <c r="FD20" i="7"/>
  <c r="FL20" i="7"/>
  <c r="BU21" i="7"/>
  <c r="CC21" i="7"/>
  <c r="CK21" i="7"/>
  <c r="CS21" i="7"/>
  <c r="DA21" i="7"/>
  <c r="DI21" i="7"/>
  <c r="BV21" i="7"/>
  <c r="CD21" i="7"/>
  <c r="CL21" i="7"/>
  <c r="CT21" i="7"/>
  <c r="DB21" i="7"/>
  <c r="DJ21" i="7"/>
  <c r="DR20" i="7"/>
  <c r="DZ20" i="7"/>
  <c r="EH20" i="7"/>
  <c r="EP20" i="7"/>
  <c r="EX20" i="7"/>
  <c r="BO21" i="7"/>
  <c r="BW21" i="7"/>
  <c r="CE21" i="7"/>
  <c r="CM21" i="7"/>
  <c r="CU21" i="7"/>
  <c r="DC21" i="7"/>
  <c r="FO17" i="6"/>
  <c r="EN21" i="6"/>
  <c r="DO22" i="6"/>
  <c r="BP22" i="6"/>
  <c r="BO23" i="6"/>
  <c r="DP21" i="6"/>
  <c r="EV21" i="6"/>
  <c r="DV21" i="6"/>
  <c r="FB21" i="6"/>
  <c r="DX21" i="6"/>
  <c r="FD21" i="6"/>
  <c r="BP18" i="6"/>
  <c r="BQ18" i="6" s="1"/>
  <c r="BR18" i="6" s="1"/>
  <c r="BS18" i="6" s="1"/>
  <c r="BT18" i="6" s="1"/>
  <c r="BU18" i="6" s="1"/>
  <c r="BV18" i="6" s="1"/>
  <c r="BW18" i="6" s="1"/>
  <c r="BX18" i="6" s="1"/>
  <c r="BY18" i="6" s="1"/>
  <c r="BZ18" i="6" s="1"/>
  <c r="CA18" i="6" s="1"/>
  <c r="CB18" i="6" s="1"/>
  <c r="CC18" i="6" s="1"/>
  <c r="CD18" i="6" s="1"/>
  <c r="CE18" i="6" s="1"/>
  <c r="CF18" i="6" s="1"/>
  <c r="CG18" i="6" s="1"/>
  <c r="CH18" i="6" s="1"/>
  <c r="CI18" i="6" s="1"/>
  <c r="CJ18" i="6" s="1"/>
  <c r="CK18" i="6" s="1"/>
  <c r="CL18" i="6" s="1"/>
  <c r="CM18" i="6" s="1"/>
  <c r="CN18" i="6" s="1"/>
  <c r="CO18" i="6" s="1"/>
  <c r="CP18" i="6" s="1"/>
  <c r="CQ18" i="6" s="1"/>
  <c r="CR18" i="6" s="1"/>
  <c r="CS18" i="6" s="1"/>
  <c r="CT18" i="6" s="1"/>
  <c r="CU18" i="6" s="1"/>
  <c r="CV18" i="6" s="1"/>
  <c r="CW18" i="6" s="1"/>
  <c r="CX18" i="6" s="1"/>
  <c r="CY18" i="6" s="1"/>
  <c r="CZ18" i="6" s="1"/>
  <c r="DA18" i="6" s="1"/>
  <c r="DB18" i="6" s="1"/>
  <c r="DC18" i="6" s="1"/>
  <c r="DD18" i="6" s="1"/>
  <c r="DE18" i="6" s="1"/>
  <c r="DF18" i="6" s="1"/>
  <c r="DG18" i="6" s="1"/>
  <c r="DH18" i="6" s="1"/>
  <c r="DI18" i="6" s="1"/>
  <c r="DJ18" i="6" s="1"/>
  <c r="DK18" i="6" s="1"/>
  <c r="DL18" i="6" s="1"/>
  <c r="ED21" i="6"/>
  <c r="FI21" i="6"/>
  <c r="FA21" i="6"/>
  <c r="ES21" i="6"/>
  <c r="EK21" i="6"/>
  <c r="EC21" i="6"/>
  <c r="DU21" i="6"/>
  <c r="FH21" i="6"/>
  <c r="EZ21" i="6"/>
  <c r="ER21" i="6"/>
  <c r="EJ21" i="6"/>
  <c r="EB21" i="6"/>
  <c r="DT21" i="6"/>
  <c r="FG21" i="6"/>
  <c r="EY21" i="6"/>
  <c r="EQ21" i="6"/>
  <c r="EI21" i="6"/>
  <c r="EA21" i="6"/>
  <c r="DS21" i="6"/>
  <c r="FF21" i="6"/>
  <c r="EX21" i="6"/>
  <c r="EP21" i="6"/>
  <c r="EH21" i="6"/>
  <c r="DZ21" i="6"/>
  <c r="DR21" i="6"/>
  <c r="FE21" i="6"/>
  <c r="EW21" i="6"/>
  <c r="EO21" i="6"/>
  <c r="EG21" i="6"/>
  <c r="DY21" i="6"/>
  <c r="DQ21" i="6"/>
  <c r="FK21" i="6"/>
  <c r="FC21" i="6"/>
  <c r="EU21" i="6"/>
  <c r="EM21" i="6"/>
  <c r="EE21" i="6"/>
  <c r="DW21" i="6"/>
  <c r="DO21" i="6"/>
  <c r="EF21" i="6"/>
  <c r="FL21" i="6"/>
  <c r="FO21" i="6" s="1"/>
  <c r="DV20" i="6"/>
  <c r="ED20" i="6"/>
  <c r="EL20" i="6"/>
  <c r="ET20" i="6"/>
  <c r="FB20" i="6"/>
  <c r="FJ20" i="6"/>
  <c r="BS21" i="6"/>
  <c r="CA21" i="6"/>
  <c r="CI21" i="6"/>
  <c r="CQ21" i="6"/>
  <c r="CY21" i="6"/>
  <c r="DG21" i="6"/>
  <c r="BO18" i="6"/>
  <c r="DO18" i="6" s="1"/>
  <c r="DP18" i="6" s="1"/>
  <c r="DQ18" i="6" s="1"/>
  <c r="DR18" i="6" s="1"/>
  <c r="DS18" i="6" s="1"/>
  <c r="DT18" i="6" s="1"/>
  <c r="DU18" i="6" s="1"/>
  <c r="DV18" i="6" s="1"/>
  <c r="DW18" i="6" s="1"/>
  <c r="DX18" i="6" s="1"/>
  <c r="DY18" i="6" s="1"/>
  <c r="DZ18" i="6" s="1"/>
  <c r="EA18" i="6" s="1"/>
  <c r="EB18" i="6" s="1"/>
  <c r="EC18" i="6" s="1"/>
  <c r="ED18" i="6" s="1"/>
  <c r="EE18" i="6" s="1"/>
  <c r="EF18" i="6" s="1"/>
  <c r="EG18" i="6" s="1"/>
  <c r="EH18" i="6" s="1"/>
  <c r="EI18" i="6" s="1"/>
  <c r="EJ18" i="6" s="1"/>
  <c r="EK18" i="6" s="1"/>
  <c r="EL18" i="6" s="1"/>
  <c r="EM18" i="6" s="1"/>
  <c r="EN18" i="6" s="1"/>
  <c r="EO18" i="6" s="1"/>
  <c r="EP18" i="6" s="1"/>
  <c r="EQ18" i="6" s="1"/>
  <c r="ER18" i="6" s="1"/>
  <c r="ES18" i="6" s="1"/>
  <c r="ET18" i="6" s="1"/>
  <c r="EU18" i="6" s="1"/>
  <c r="EV18" i="6" s="1"/>
  <c r="EW18" i="6" s="1"/>
  <c r="EX18" i="6" s="1"/>
  <c r="EY18" i="6" s="1"/>
  <c r="EZ18" i="6" s="1"/>
  <c r="FA18" i="6" s="1"/>
  <c r="FB18" i="6" s="1"/>
  <c r="FC18" i="6" s="1"/>
  <c r="FD18" i="6" s="1"/>
  <c r="FE18" i="6" s="1"/>
  <c r="FF18" i="6" s="1"/>
  <c r="FG18" i="6" s="1"/>
  <c r="FH18" i="6" s="1"/>
  <c r="FI18" i="6" s="1"/>
  <c r="FJ18" i="6" s="1"/>
  <c r="FK18" i="6" s="1"/>
  <c r="FL18" i="6" s="1"/>
  <c r="FO18" i="6" s="1"/>
  <c r="DO20" i="6"/>
  <c r="DW20" i="6"/>
  <c r="EE20" i="6"/>
  <c r="EM20" i="6"/>
  <c r="EU20" i="6"/>
  <c r="FC20" i="6"/>
  <c r="FK20" i="6"/>
  <c r="BT21" i="6"/>
  <c r="CB21" i="6"/>
  <c r="CJ21" i="6"/>
  <c r="CR21" i="6"/>
  <c r="CZ21" i="6"/>
  <c r="DH21" i="6"/>
  <c r="DP20" i="6"/>
  <c r="DX20" i="6"/>
  <c r="EF20" i="6"/>
  <c r="EN20" i="6"/>
  <c r="EV20" i="6"/>
  <c r="FD20" i="6"/>
  <c r="FL20" i="6"/>
  <c r="BU21" i="6"/>
  <c r="CC21" i="6"/>
  <c r="CK21" i="6"/>
  <c r="CS21" i="6"/>
  <c r="DA21" i="6"/>
  <c r="DI21" i="6"/>
  <c r="BV21" i="6"/>
  <c r="CD21" i="6"/>
  <c r="CL21" i="6"/>
  <c r="CT21" i="6"/>
  <c r="DB21" i="6"/>
  <c r="DJ21" i="6"/>
  <c r="DR20" i="6"/>
  <c r="DZ20" i="6"/>
  <c r="EH20" i="6"/>
  <c r="EP20" i="6"/>
  <c r="EX20" i="6"/>
  <c r="BO21" i="6"/>
  <c r="BW21" i="6"/>
  <c r="CE21" i="6"/>
  <c r="CM21" i="6"/>
  <c r="CU21" i="6"/>
  <c r="DC21" i="6"/>
  <c r="DO22" i="5"/>
  <c r="DO23" i="5" s="1"/>
  <c r="BP22" i="5"/>
  <c r="BO23" i="5"/>
  <c r="DS20" i="5"/>
  <c r="EA20" i="5"/>
  <c r="EI20" i="5"/>
  <c r="EQ20" i="5"/>
  <c r="EY20" i="5"/>
  <c r="FG20" i="5"/>
  <c r="BP21" i="5"/>
  <c r="BX21" i="5"/>
  <c r="CF21" i="5"/>
  <c r="CN21" i="5"/>
  <c r="CV21" i="5"/>
  <c r="DD21" i="5"/>
  <c r="DL21" i="5"/>
  <c r="DV21" i="5"/>
  <c r="ED21" i="5"/>
  <c r="EL21" i="5"/>
  <c r="ET21" i="5"/>
  <c r="FB21" i="5"/>
  <c r="FJ21" i="5"/>
  <c r="DT20" i="5"/>
  <c r="EB20" i="5"/>
  <c r="EJ20" i="5"/>
  <c r="ER20" i="5"/>
  <c r="EZ20" i="5"/>
  <c r="FH20" i="5"/>
  <c r="BQ21" i="5"/>
  <c r="BY21" i="5"/>
  <c r="CG21" i="5"/>
  <c r="CO21" i="5"/>
  <c r="CW21" i="5"/>
  <c r="DE21" i="5"/>
  <c r="DO21" i="5"/>
  <c r="DW21" i="5"/>
  <c r="EE21" i="5"/>
  <c r="EM21" i="5"/>
  <c r="EU21" i="5"/>
  <c r="FC21" i="5"/>
  <c r="FK21" i="5"/>
  <c r="DV20" i="5"/>
  <c r="ED20" i="5"/>
  <c r="EL20" i="5"/>
  <c r="ET20" i="5"/>
  <c r="FB20" i="5"/>
  <c r="FJ20" i="5"/>
  <c r="BS21" i="5"/>
  <c r="CA21" i="5"/>
  <c r="CI21" i="5"/>
  <c r="CQ21" i="5"/>
  <c r="CY21" i="5"/>
  <c r="DG21" i="5"/>
  <c r="DQ21" i="5"/>
  <c r="DY21" i="5"/>
  <c r="EG21" i="5"/>
  <c r="EO21" i="5"/>
  <c r="EW21" i="5"/>
  <c r="FE21" i="5"/>
  <c r="BO18" i="5"/>
  <c r="DO18" i="5" s="1"/>
  <c r="DP18" i="5" s="1"/>
  <c r="DQ18" i="5" s="1"/>
  <c r="DR18" i="5" s="1"/>
  <c r="DS18" i="5" s="1"/>
  <c r="DT18" i="5" s="1"/>
  <c r="DU18" i="5" s="1"/>
  <c r="DV18" i="5" s="1"/>
  <c r="DW18" i="5" s="1"/>
  <c r="DX18" i="5" s="1"/>
  <c r="DY18" i="5" s="1"/>
  <c r="DZ18" i="5" s="1"/>
  <c r="EA18" i="5" s="1"/>
  <c r="EB18" i="5" s="1"/>
  <c r="EC18" i="5" s="1"/>
  <c r="ED18" i="5" s="1"/>
  <c r="EE18" i="5" s="1"/>
  <c r="EF18" i="5" s="1"/>
  <c r="EG18" i="5" s="1"/>
  <c r="EH18" i="5" s="1"/>
  <c r="EI18" i="5" s="1"/>
  <c r="EJ18" i="5" s="1"/>
  <c r="EK18" i="5" s="1"/>
  <c r="EL18" i="5" s="1"/>
  <c r="EM18" i="5" s="1"/>
  <c r="EN18" i="5" s="1"/>
  <c r="EO18" i="5" s="1"/>
  <c r="EP18" i="5" s="1"/>
  <c r="EQ18" i="5" s="1"/>
  <c r="ER18" i="5" s="1"/>
  <c r="ES18" i="5" s="1"/>
  <c r="ET18" i="5" s="1"/>
  <c r="EU18" i="5" s="1"/>
  <c r="EV18" i="5" s="1"/>
  <c r="EW18" i="5" s="1"/>
  <c r="EX18" i="5" s="1"/>
  <c r="EY18" i="5" s="1"/>
  <c r="EZ18" i="5" s="1"/>
  <c r="FA18" i="5" s="1"/>
  <c r="FB18" i="5" s="1"/>
  <c r="FC18" i="5" s="1"/>
  <c r="FD18" i="5" s="1"/>
  <c r="FE18" i="5" s="1"/>
  <c r="FF18" i="5" s="1"/>
  <c r="FG18" i="5" s="1"/>
  <c r="FH18" i="5" s="1"/>
  <c r="FI18" i="5" s="1"/>
  <c r="FJ18" i="5" s="1"/>
  <c r="FK18" i="5" s="1"/>
  <c r="FL18" i="5" s="1"/>
  <c r="FO18" i="5" s="1"/>
  <c r="EU20" i="5"/>
  <c r="FC20" i="5"/>
  <c r="FK20" i="5"/>
  <c r="BT21" i="5"/>
  <c r="CB21" i="5"/>
  <c r="CJ21" i="5"/>
  <c r="CR21" i="5"/>
  <c r="CZ21" i="5"/>
  <c r="DH21" i="5"/>
  <c r="DR21" i="5"/>
  <c r="DZ21" i="5"/>
  <c r="EH21" i="5"/>
  <c r="EP21" i="5"/>
  <c r="EX21" i="5"/>
  <c r="FF21" i="5"/>
  <c r="DP20" i="5"/>
  <c r="DX20" i="5"/>
  <c r="EF20" i="5"/>
  <c r="EN20" i="5"/>
  <c r="EV20" i="5"/>
  <c r="FD20" i="5"/>
  <c r="FL20" i="5"/>
  <c r="BU21" i="5"/>
  <c r="CC21" i="5"/>
  <c r="CK21" i="5"/>
  <c r="CS21" i="5"/>
  <c r="DA21" i="5"/>
  <c r="DI21" i="5"/>
  <c r="DS21" i="5"/>
  <c r="EA21" i="5"/>
  <c r="EI21" i="5"/>
  <c r="EQ21" i="5"/>
  <c r="EY21" i="5"/>
  <c r="FG21" i="5"/>
  <c r="BV21" i="5"/>
  <c r="CD21" i="5"/>
  <c r="CL21" i="5"/>
  <c r="CT21" i="5"/>
  <c r="DB21" i="5"/>
  <c r="DJ21" i="5"/>
  <c r="DT21" i="5"/>
  <c r="EB21" i="5"/>
  <c r="EJ21" i="5"/>
  <c r="ER21" i="5"/>
  <c r="EZ21" i="5"/>
  <c r="FH21" i="5"/>
  <c r="DR20" i="5"/>
  <c r="DZ20" i="5"/>
  <c r="EH20" i="5"/>
  <c r="EP20" i="5"/>
  <c r="EX20" i="5"/>
  <c r="BO21" i="5"/>
  <c r="BW21" i="5"/>
  <c r="CE21" i="5"/>
  <c r="CM21" i="5"/>
  <c r="CU21" i="5"/>
  <c r="DC21" i="5"/>
  <c r="DU21" i="5"/>
  <c r="EC21" i="5"/>
  <c r="EK21" i="5"/>
  <c r="ES21" i="5"/>
  <c r="FA21" i="5"/>
  <c r="EN16" i="4"/>
  <c r="EF16" i="4"/>
  <c r="DO22" i="4"/>
  <c r="BO23" i="4"/>
  <c r="BP22" i="4"/>
  <c r="F8" i="1"/>
  <c r="G8" i="1"/>
  <c r="F9" i="1"/>
  <c r="G9" i="1"/>
  <c r="G2" i="1"/>
  <c r="F2" i="1"/>
  <c r="BN5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15" i="1"/>
  <c r="BN28" i="1"/>
  <c r="DN46" i="1"/>
  <c r="DN47" i="1"/>
  <c r="DN48" i="1"/>
  <c r="DN49" i="1"/>
  <c r="DN50" i="1"/>
  <c r="DN51" i="1"/>
  <c r="DN52" i="1"/>
  <c r="DN53" i="1"/>
  <c r="DN54" i="1"/>
  <c r="DN55" i="1"/>
  <c r="DN56" i="1"/>
  <c r="DN57" i="1"/>
  <c r="DN58" i="1"/>
  <c r="DN59" i="1"/>
  <c r="DN60" i="1"/>
  <c r="DN61" i="1"/>
  <c r="DN62" i="1"/>
  <c r="DN63" i="1"/>
  <c r="DN64" i="1"/>
  <c r="DN33" i="1"/>
  <c r="DN34" i="1"/>
  <c r="DN35" i="1"/>
  <c r="DN36" i="1"/>
  <c r="DN37" i="1"/>
  <c r="DN38" i="1"/>
  <c r="DN39" i="1"/>
  <c r="DN40" i="1"/>
  <c r="DN41" i="1"/>
  <c r="DN42" i="1"/>
  <c r="DN43" i="1"/>
  <c r="DN26" i="1"/>
  <c r="DN27" i="1"/>
  <c r="DN28" i="1"/>
  <c r="DN29" i="1"/>
  <c r="DN30" i="1"/>
  <c r="C20" i="1"/>
  <c r="C21" i="1"/>
  <c r="C22" i="1"/>
  <c r="C23" i="1"/>
  <c r="C27" i="1"/>
  <c r="C28" i="1"/>
  <c r="C29" i="1"/>
  <c r="C30" i="1"/>
  <c r="C38" i="1"/>
  <c r="C39" i="1"/>
  <c r="C40" i="1"/>
  <c r="C41" i="1"/>
  <c r="C42" i="1"/>
  <c r="C43" i="1"/>
  <c r="C55" i="1"/>
  <c r="C56" i="1"/>
  <c r="C57" i="1"/>
  <c r="C58" i="1"/>
  <c r="C59" i="1"/>
  <c r="C60" i="1"/>
  <c r="C61" i="1"/>
  <c r="C62" i="1"/>
  <c r="C63" i="1"/>
  <c r="C64" i="1"/>
  <c r="I46" i="1"/>
  <c r="BQ46" i="1" s="1"/>
  <c r="I47" i="1"/>
  <c r="BW47" i="1" s="1"/>
  <c r="I48" i="1"/>
  <c r="I49" i="1"/>
  <c r="CO49" i="1" s="1"/>
  <c r="I50" i="1"/>
  <c r="CL50" i="1" s="1"/>
  <c r="I51" i="1"/>
  <c r="CZ51" i="1" s="1"/>
  <c r="I52" i="1"/>
  <c r="CM52" i="1" s="1"/>
  <c r="I53" i="1"/>
  <c r="CJ53" i="1" s="1"/>
  <c r="I54" i="1"/>
  <c r="CL54" i="1" s="1"/>
  <c r="I55" i="1"/>
  <c r="BO55" i="1" s="1"/>
  <c r="I56" i="1"/>
  <c r="BU56" i="1" s="1"/>
  <c r="I57" i="1"/>
  <c r="BS57" i="1" s="1"/>
  <c r="I58" i="1"/>
  <c r="BS58" i="1" s="1"/>
  <c r="I59" i="1"/>
  <c r="BX59" i="1" s="1"/>
  <c r="I60" i="1"/>
  <c r="BO60" i="1" s="1"/>
  <c r="I61" i="1"/>
  <c r="CO61" i="1" s="1"/>
  <c r="I62" i="1"/>
  <c r="BS62" i="1" s="1"/>
  <c r="I63" i="1"/>
  <c r="BQ63" i="1" s="1"/>
  <c r="I64" i="1"/>
  <c r="CJ64" i="1" s="1"/>
  <c r="I37" i="1"/>
  <c r="BO37" i="1" s="1"/>
  <c r="I38" i="1"/>
  <c r="BW38" i="1" s="1"/>
  <c r="I39" i="1"/>
  <c r="BO39" i="1" s="1"/>
  <c r="I40" i="1"/>
  <c r="BS40" i="1" s="1"/>
  <c r="I41" i="1"/>
  <c r="BS41" i="1" s="1"/>
  <c r="I42" i="1"/>
  <c r="BQ42" i="1" s="1"/>
  <c r="I43" i="1"/>
  <c r="BO43" i="1" s="1"/>
  <c r="I26" i="1"/>
  <c r="DF26" i="1" s="1"/>
  <c r="I27" i="1"/>
  <c r="I28" i="1"/>
  <c r="BU28" i="1" s="1"/>
  <c r="I29" i="1"/>
  <c r="BV29" i="1" s="1"/>
  <c r="I30" i="1"/>
  <c r="CQ30" i="1" s="1"/>
  <c r="I20" i="1"/>
  <c r="BV20" i="1" s="1"/>
  <c r="I21" i="1"/>
  <c r="BT21" i="1" s="1"/>
  <c r="I22" i="1"/>
  <c r="BQ22" i="1" s="1"/>
  <c r="I23" i="1"/>
  <c r="CK23" i="1" s="1"/>
  <c r="C18" i="1"/>
  <c r="C19" i="1"/>
  <c r="C25" i="1"/>
  <c r="C26" i="1"/>
  <c r="C33" i="1"/>
  <c r="C34" i="1"/>
  <c r="C35" i="1"/>
  <c r="C36" i="1"/>
  <c r="C37" i="1"/>
  <c r="C45" i="1"/>
  <c r="C46" i="1"/>
  <c r="C47" i="1"/>
  <c r="C48" i="1"/>
  <c r="C49" i="1"/>
  <c r="C50" i="1"/>
  <c r="C51" i="1"/>
  <c r="C52" i="1"/>
  <c r="C53" i="1"/>
  <c r="C54" i="1"/>
  <c r="DN18" i="1"/>
  <c r="DN19" i="1"/>
  <c r="DN23" i="1"/>
  <c r="DN24" i="1"/>
  <c r="DN25" i="1"/>
  <c r="DN31" i="1"/>
  <c r="DN32" i="1"/>
  <c r="DN44" i="1"/>
  <c r="DN45" i="1"/>
  <c r="DN17" i="1"/>
  <c r="BN18" i="1"/>
  <c r="BN19" i="1"/>
  <c r="BN23" i="1"/>
  <c r="BN24" i="1"/>
  <c r="BN25" i="1"/>
  <c r="BN26" i="1"/>
  <c r="BN27" i="1"/>
  <c r="BN30" i="1"/>
  <c r="BN31" i="1"/>
  <c r="BN32" i="1"/>
  <c r="BN33" i="1"/>
  <c r="BN34" i="1"/>
  <c r="BN35" i="1"/>
  <c r="BN36" i="1"/>
  <c r="BN37" i="1"/>
  <c r="BN43" i="1"/>
  <c r="BN44" i="1"/>
  <c r="BN45" i="1"/>
  <c r="BN46" i="1"/>
  <c r="BN47" i="1"/>
  <c r="BN48" i="1"/>
  <c r="BN49" i="1"/>
  <c r="BN50" i="1"/>
  <c r="BN51" i="1"/>
  <c r="BN52" i="1"/>
  <c r="BN53" i="1"/>
  <c r="BN54" i="1"/>
  <c r="BN64" i="1"/>
  <c r="BN17" i="1"/>
  <c r="BO71" i="1"/>
  <c r="BO72" i="1" s="1"/>
  <c r="BN71" i="1"/>
  <c r="I18" i="1"/>
  <c r="BZ18" i="1" s="1"/>
  <c r="I19" i="1"/>
  <c r="CJ19" i="1" s="1"/>
  <c r="I25" i="1"/>
  <c r="CQ25" i="1" s="1"/>
  <c r="CJ27" i="1"/>
  <c r="I32" i="1"/>
  <c r="CJ32" i="1" s="1"/>
  <c r="I33" i="1"/>
  <c r="BS33" i="1" s="1"/>
  <c r="I34" i="1"/>
  <c r="CO34" i="1" s="1"/>
  <c r="I35" i="1"/>
  <c r="CI35" i="1" s="1"/>
  <c r="I36" i="1"/>
  <c r="CJ36" i="1" s="1"/>
  <c r="I45" i="1"/>
  <c r="CK45" i="1" s="1"/>
  <c r="CR48" i="1"/>
  <c r="CI16" i="1"/>
  <c r="EI16" i="1" s="1"/>
  <c r="CJ16" i="1"/>
  <c r="EJ16" i="1" s="1"/>
  <c r="CK16" i="1"/>
  <c r="EK16" i="1" s="1"/>
  <c r="CL16" i="1"/>
  <c r="EL16" i="1" s="1"/>
  <c r="CM16" i="1"/>
  <c r="EM16" i="1" s="1"/>
  <c r="CN16" i="1"/>
  <c r="EN16" i="1" s="1"/>
  <c r="CO16" i="1"/>
  <c r="EO16" i="1" s="1"/>
  <c r="CP16" i="1"/>
  <c r="EP16" i="1" s="1"/>
  <c r="CQ16" i="1"/>
  <c r="EQ16" i="1" s="1"/>
  <c r="CR16" i="1"/>
  <c r="ER16" i="1" s="1"/>
  <c r="CS16" i="1"/>
  <c r="ES16" i="1" s="1"/>
  <c r="CT16" i="1"/>
  <c r="ET16" i="1" s="1"/>
  <c r="CU16" i="1"/>
  <c r="EU16" i="1" s="1"/>
  <c r="CV16" i="1"/>
  <c r="EV16" i="1" s="1"/>
  <c r="CW16" i="1"/>
  <c r="EW16" i="1" s="1"/>
  <c r="CX16" i="1"/>
  <c r="EX16" i="1" s="1"/>
  <c r="CY16" i="1"/>
  <c r="EY16" i="1" s="1"/>
  <c r="CZ16" i="1"/>
  <c r="EZ16" i="1" s="1"/>
  <c r="DA16" i="1"/>
  <c r="FA16" i="1" s="1"/>
  <c r="DB16" i="1"/>
  <c r="FB16" i="1" s="1"/>
  <c r="DC16" i="1"/>
  <c r="FC16" i="1" s="1"/>
  <c r="DD16" i="1"/>
  <c r="FD16" i="1" s="1"/>
  <c r="DE16" i="1"/>
  <c r="FE16" i="1" s="1"/>
  <c r="DF16" i="1"/>
  <c r="FF16" i="1" s="1"/>
  <c r="DG16" i="1"/>
  <c r="FG16" i="1" s="1"/>
  <c r="DH16" i="1"/>
  <c r="FH16" i="1" s="1"/>
  <c r="DI16" i="1"/>
  <c r="FI16" i="1" s="1"/>
  <c r="DJ16" i="1"/>
  <c r="FJ16" i="1" s="1"/>
  <c r="DK16" i="1"/>
  <c r="FK16" i="1" s="1"/>
  <c r="DL16" i="1"/>
  <c r="FL16" i="1" s="1"/>
  <c r="C8" i="1"/>
  <c r="BQ41" i="1" l="1"/>
  <c r="BT56" i="1"/>
  <c r="DO23" i="7"/>
  <c r="BP18" i="7"/>
  <c r="BQ18" i="7" s="1"/>
  <c r="BR18" i="7" s="1"/>
  <c r="BS18" i="7" s="1"/>
  <c r="BT18" i="7" s="1"/>
  <c r="BU18" i="7" s="1"/>
  <c r="BV18" i="7" s="1"/>
  <c r="BW18" i="7" s="1"/>
  <c r="BX18" i="7" s="1"/>
  <c r="BY18" i="7" s="1"/>
  <c r="BZ18" i="7" s="1"/>
  <c r="CA18" i="7" s="1"/>
  <c r="CB18" i="7" s="1"/>
  <c r="CC18" i="7" s="1"/>
  <c r="CD18" i="7" s="1"/>
  <c r="CE18" i="7" s="1"/>
  <c r="CF18" i="7" s="1"/>
  <c r="CG18" i="7" s="1"/>
  <c r="CH18" i="7" s="1"/>
  <c r="CI18" i="7" s="1"/>
  <c r="CJ18" i="7" s="1"/>
  <c r="CK18" i="7" s="1"/>
  <c r="CL18" i="7" s="1"/>
  <c r="CM18" i="7" s="1"/>
  <c r="CN18" i="7" s="1"/>
  <c r="CO18" i="7" s="1"/>
  <c r="CP18" i="7" s="1"/>
  <c r="CQ18" i="7" s="1"/>
  <c r="CR18" i="7" s="1"/>
  <c r="CS18" i="7" s="1"/>
  <c r="CT18" i="7" s="1"/>
  <c r="CU18" i="7" s="1"/>
  <c r="CV18" i="7" s="1"/>
  <c r="CW18" i="7" s="1"/>
  <c r="CX18" i="7" s="1"/>
  <c r="CY18" i="7" s="1"/>
  <c r="CZ18" i="7" s="1"/>
  <c r="DA18" i="7" s="1"/>
  <c r="DB18" i="7" s="1"/>
  <c r="DC18" i="7" s="1"/>
  <c r="DD18" i="7" s="1"/>
  <c r="DE18" i="7" s="1"/>
  <c r="DF18" i="7" s="1"/>
  <c r="DG18" i="7" s="1"/>
  <c r="DH18" i="7" s="1"/>
  <c r="DI18" i="7" s="1"/>
  <c r="DJ18" i="7" s="1"/>
  <c r="DK18" i="7" s="1"/>
  <c r="DL18" i="7" s="1"/>
  <c r="BQ22" i="7"/>
  <c r="BP23" i="7"/>
  <c r="DP22" i="7"/>
  <c r="BQ22" i="6"/>
  <c r="BP23" i="6"/>
  <c r="DP22" i="6"/>
  <c r="DO23" i="6"/>
  <c r="BP18" i="5"/>
  <c r="BQ18" i="5" s="1"/>
  <c r="BR18" i="5" s="1"/>
  <c r="BS18" i="5" s="1"/>
  <c r="BT18" i="5" s="1"/>
  <c r="BU18" i="5" s="1"/>
  <c r="BV18" i="5" s="1"/>
  <c r="BW18" i="5" s="1"/>
  <c r="BX18" i="5" s="1"/>
  <c r="BY18" i="5" s="1"/>
  <c r="BZ18" i="5" s="1"/>
  <c r="CA18" i="5" s="1"/>
  <c r="CB18" i="5" s="1"/>
  <c r="CC18" i="5" s="1"/>
  <c r="CD18" i="5" s="1"/>
  <c r="CE18" i="5" s="1"/>
  <c r="CF18" i="5" s="1"/>
  <c r="CG18" i="5" s="1"/>
  <c r="CH18" i="5" s="1"/>
  <c r="CI18" i="5" s="1"/>
  <c r="CJ18" i="5" s="1"/>
  <c r="CK18" i="5" s="1"/>
  <c r="CL18" i="5" s="1"/>
  <c r="CM18" i="5" s="1"/>
  <c r="CN18" i="5" s="1"/>
  <c r="CO18" i="5" s="1"/>
  <c r="CP18" i="5" s="1"/>
  <c r="CQ18" i="5" s="1"/>
  <c r="CR18" i="5" s="1"/>
  <c r="CS18" i="5" s="1"/>
  <c r="CT18" i="5" s="1"/>
  <c r="CU18" i="5" s="1"/>
  <c r="CV18" i="5" s="1"/>
  <c r="CW18" i="5" s="1"/>
  <c r="CX18" i="5" s="1"/>
  <c r="CY18" i="5" s="1"/>
  <c r="CZ18" i="5" s="1"/>
  <c r="DA18" i="5" s="1"/>
  <c r="DB18" i="5" s="1"/>
  <c r="DC18" i="5" s="1"/>
  <c r="DD18" i="5" s="1"/>
  <c r="DE18" i="5" s="1"/>
  <c r="DF18" i="5" s="1"/>
  <c r="DG18" i="5" s="1"/>
  <c r="DH18" i="5" s="1"/>
  <c r="DI18" i="5" s="1"/>
  <c r="DJ18" i="5" s="1"/>
  <c r="DK18" i="5" s="1"/>
  <c r="DL18" i="5" s="1"/>
  <c r="BQ22" i="5"/>
  <c r="BP23" i="5"/>
  <c r="DP22" i="5"/>
  <c r="DY17" i="4"/>
  <c r="CS17" i="4"/>
  <c r="EU17" i="4"/>
  <c r="EO17" i="4"/>
  <c r="EB17" i="4"/>
  <c r="CB17" i="4"/>
  <c r="DL17" i="4"/>
  <c r="CD17" i="4"/>
  <c r="CL17" i="4"/>
  <c r="DI17" i="4"/>
  <c r="DC17" i="4"/>
  <c r="DB17" i="4"/>
  <c r="BO17" i="4"/>
  <c r="ER17" i="4"/>
  <c r="DP17" i="4"/>
  <c r="ET17" i="4"/>
  <c r="DH17" i="4"/>
  <c r="DX17" i="4"/>
  <c r="DO23" i="4"/>
  <c r="DT17" i="4"/>
  <c r="EF17" i="4"/>
  <c r="EL17" i="4"/>
  <c r="BQ17" i="4"/>
  <c r="EI17" i="4"/>
  <c r="BQ22" i="4"/>
  <c r="BP23" i="4"/>
  <c r="DP22" i="4"/>
  <c r="BY17" i="4"/>
  <c r="DG17" i="4"/>
  <c r="EN17" i="4"/>
  <c r="BW17" i="4"/>
  <c r="EJ17" i="4"/>
  <c r="DF41" i="1"/>
  <c r="FF41" i="1" s="1"/>
  <c r="CB56" i="1"/>
  <c r="CN21" i="1"/>
  <c r="DA63" i="1"/>
  <c r="CR20" i="1"/>
  <c r="ER20" i="1" s="1"/>
  <c r="CV63" i="1"/>
  <c r="EV63" i="1" s="1"/>
  <c r="DJ43" i="1"/>
  <c r="FJ43" i="1" s="1"/>
  <c r="CC63" i="1"/>
  <c r="CS43" i="1"/>
  <c r="ES43" i="1" s="1"/>
  <c r="CY60" i="1"/>
  <c r="EY60" i="1" s="1"/>
  <c r="CQ43" i="1"/>
  <c r="CD60" i="1"/>
  <c r="CC42" i="1"/>
  <c r="CC60" i="1"/>
  <c r="CI55" i="1"/>
  <c r="EI55" i="1" s="1"/>
  <c r="DA42" i="1"/>
  <c r="BQ62" i="1"/>
  <c r="DG21" i="1"/>
  <c r="BZ20" i="1"/>
  <c r="CV42" i="1"/>
  <c r="EV42" i="1" s="1"/>
  <c r="BO41" i="1"/>
  <c r="DO41" i="1" s="1"/>
  <c r="BO62" i="1"/>
  <c r="DO62" i="1" s="1"/>
  <c r="DF21" i="1"/>
  <c r="FF21" i="1" s="1"/>
  <c r="BU20" i="1"/>
  <c r="CE42" i="1"/>
  <c r="DG39" i="1"/>
  <c r="CE63" i="1"/>
  <c r="DA60" i="1"/>
  <c r="CL55" i="1"/>
  <c r="EL55" i="1" s="1"/>
  <c r="CK39" i="1"/>
  <c r="EK39" i="1" s="1"/>
  <c r="DO37" i="1"/>
  <c r="BR21" i="1"/>
  <c r="DE41" i="1"/>
  <c r="FE41" i="1" s="1"/>
  <c r="DE62" i="1"/>
  <c r="FE62" i="1" s="1"/>
  <c r="BP21" i="1"/>
  <c r="BV43" i="1"/>
  <c r="CM41" i="1"/>
  <c r="EM41" i="1" s="1"/>
  <c r="CS37" i="1"/>
  <c r="CM62" i="1"/>
  <c r="EM62" i="1" s="1"/>
  <c r="CC59" i="1"/>
  <c r="DB39" i="1"/>
  <c r="FB39" i="1" s="1"/>
  <c r="CI21" i="1"/>
  <c r="EI21" i="1" s="1"/>
  <c r="DF62" i="1"/>
  <c r="CI39" i="1"/>
  <c r="CS20" i="1"/>
  <c r="ES20" i="1" s="1"/>
  <c r="BU43" i="1"/>
  <c r="CH41" i="1"/>
  <c r="BV37" i="1"/>
  <c r="CH62" i="1"/>
  <c r="CH57" i="1"/>
  <c r="EO61" i="1"/>
  <c r="CW22" i="1"/>
  <c r="EW22" i="1" s="1"/>
  <c r="CV21" i="1"/>
  <c r="EV21" i="1" s="1"/>
  <c r="BZ21" i="1"/>
  <c r="DA20" i="1"/>
  <c r="FA20" i="1" s="1"/>
  <c r="CH20" i="1"/>
  <c r="CQ29" i="1"/>
  <c r="EQ29" i="1" s="1"/>
  <c r="CR28" i="1"/>
  <c r="ER28" i="1" s="1"/>
  <c r="BY28" i="1"/>
  <c r="DA43" i="1"/>
  <c r="CD43" i="1"/>
  <c r="DI42" i="1"/>
  <c r="CM42" i="1"/>
  <c r="EM42" i="1" s="1"/>
  <c r="BP42" i="1"/>
  <c r="CU41" i="1"/>
  <c r="EU41" i="1" s="1"/>
  <c r="BY41" i="1"/>
  <c r="BT40" i="1"/>
  <c r="CS39" i="1"/>
  <c r="BV39" i="1"/>
  <c r="DA37" i="1"/>
  <c r="CD37" i="1"/>
  <c r="DI63" i="1"/>
  <c r="FI63" i="1" s="1"/>
  <c r="CM63" i="1"/>
  <c r="EM63" i="1" s="1"/>
  <c r="BP63" i="1"/>
  <c r="CU62" i="1"/>
  <c r="BY62" i="1"/>
  <c r="DI60" i="1"/>
  <c r="FI60" i="1" s="1"/>
  <c r="CL60" i="1"/>
  <c r="BS60" i="1"/>
  <c r="CU57" i="1"/>
  <c r="EU57" i="1" s="1"/>
  <c r="BO57" i="1"/>
  <c r="DO57" i="1" s="1"/>
  <c r="CY55" i="1"/>
  <c r="EY55" i="1" s="1"/>
  <c r="BS55" i="1"/>
  <c r="CD22" i="1"/>
  <c r="CQ21" i="1"/>
  <c r="EQ21" i="1" s="1"/>
  <c r="BX21" i="1"/>
  <c r="CZ20" i="1"/>
  <c r="EZ20" i="1" s="1"/>
  <c r="CC20" i="1"/>
  <c r="BS29" i="1"/>
  <c r="CQ28" i="1"/>
  <c r="EQ28" i="1" s="1"/>
  <c r="BT28" i="1"/>
  <c r="CY43" i="1"/>
  <c r="CC43" i="1"/>
  <c r="DD42" i="1"/>
  <c r="CK42" i="1"/>
  <c r="EK42" i="1" s="1"/>
  <c r="BO42" i="1"/>
  <c r="DO42" i="1" s="1"/>
  <c r="CP41" i="1"/>
  <c r="EP41" i="1" s="1"/>
  <c r="BW41" i="1"/>
  <c r="DJ39" i="1"/>
  <c r="CQ39" i="1"/>
  <c r="EQ39" i="1" s="1"/>
  <c r="BU39" i="1"/>
  <c r="CY37" i="1"/>
  <c r="EY37" i="1" s="1"/>
  <c r="CC37" i="1"/>
  <c r="DD63" i="1"/>
  <c r="FD63" i="1" s="1"/>
  <c r="CK63" i="1"/>
  <c r="EK63" i="1" s="1"/>
  <c r="BO63" i="1"/>
  <c r="DO63" i="1" s="1"/>
  <c r="CP62" i="1"/>
  <c r="EP62" i="1" s="1"/>
  <c r="BW62" i="1"/>
  <c r="DG60" i="1"/>
  <c r="FG60" i="1" s="1"/>
  <c r="CK60" i="1"/>
  <c r="DI59" i="1"/>
  <c r="FI59" i="1" s="1"/>
  <c r="CP57" i="1"/>
  <c r="EP57" i="1" s="1"/>
  <c r="CY56" i="1"/>
  <c r="EY56" i="1" s="1"/>
  <c r="CT55" i="1"/>
  <c r="ET55" i="1" s="1"/>
  <c r="BQ28" i="1"/>
  <c r="DJ37" i="1"/>
  <c r="BU37" i="1"/>
  <c r="DK57" i="1"/>
  <c r="FK57" i="1" s="1"/>
  <c r="DL21" i="1"/>
  <c r="FL21" i="1" s="1"/>
  <c r="CP21" i="1"/>
  <c r="EP21" i="1" s="1"/>
  <c r="BS21" i="1"/>
  <c r="CX20" i="1"/>
  <c r="EX20" i="1" s="1"/>
  <c r="CB20" i="1"/>
  <c r="DH28" i="1"/>
  <c r="FH28" i="1" s="1"/>
  <c r="CO28" i="1"/>
  <c r="EO28" i="1" s="1"/>
  <c r="BS28" i="1"/>
  <c r="CT43" i="1"/>
  <c r="ET43" i="1" s="1"/>
  <c r="CA43" i="1"/>
  <c r="DC42" i="1"/>
  <c r="FC42" i="1" s="1"/>
  <c r="CF42" i="1"/>
  <c r="DK41" i="1"/>
  <c r="CO41" i="1"/>
  <c r="BR41" i="1"/>
  <c r="DI39" i="1"/>
  <c r="CL39" i="1"/>
  <c r="EL39" i="1" s="1"/>
  <c r="BS39" i="1"/>
  <c r="CT37" i="1"/>
  <c r="ET37" i="1" s="1"/>
  <c r="CA37" i="1"/>
  <c r="DC63" i="1"/>
  <c r="FC63" i="1" s="1"/>
  <c r="CF63" i="1"/>
  <c r="DK62" i="1"/>
  <c r="FK62" i="1" s="1"/>
  <c r="CO62" i="1"/>
  <c r="EO62" i="1" s="1"/>
  <c r="BR62" i="1"/>
  <c r="DB60" i="1"/>
  <c r="FB60" i="1" s="1"/>
  <c r="CI60" i="1"/>
  <c r="EI60" i="1" s="1"/>
  <c r="CN59" i="1"/>
  <c r="EN59" i="1" s="1"/>
  <c r="CM57" i="1"/>
  <c r="CQ56" i="1"/>
  <c r="CQ55" i="1"/>
  <c r="EQ55" i="1" s="1"/>
  <c r="CF38" i="1"/>
  <c r="DE28" i="1"/>
  <c r="FE28" i="1" s="1"/>
  <c r="CI28" i="1"/>
  <c r="EI28" i="1" s="1"/>
  <c r="DG28" i="1"/>
  <c r="FG28" i="1" s="1"/>
  <c r="DD21" i="1"/>
  <c r="FD21" i="1" s="1"/>
  <c r="CH21" i="1"/>
  <c r="DI20" i="1"/>
  <c r="FI20" i="1" s="1"/>
  <c r="CP20" i="1"/>
  <c r="EP20" i="1" s="1"/>
  <c r="BT20" i="1"/>
  <c r="CZ28" i="1"/>
  <c r="EZ28" i="1" s="1"/>
  <c r="CG28" i="1"/>
  <c r="DI43" i="1"/>
  <c r="FI43" i="1" s="1"/>
  <c r="CL43" i="1"/>
  <c r="EL43" i="1" s="1"/>
  <c r="BS43" i="1"/>
  <c r="CU42" i="1"/>
  <c r="BX42" i="1"/>
  <c r="DC41" i="1"/>
  <c r="CG41" i="1"/>
  <c r="DE40" i="1"/>
  <c r="FE40" i="1" s="1"/>
  <c r="DA39" i="1"/>
  <c r="FA39" i="1" s="1"/>
  <c r="CD39" i="1"/>
  <c r="DI37" i="1"/>
  <c r="CL37" i="1"/>
  <c r="EL37" i="1" s="1"/>
  <c r="BS37" i="1"/>
  <c r="CU63" i="1"/>
  <c r="EU63" i="1" s="1"/>
  <c r="BX63" i="1"/>
  <c r="DC62" i="1"/>
  <c r="FC62" i="1" s="1"/>
  <c r="CG62" i="1"/>
  <c r="CR61" i="1"/>
  <c r="ER61" i="1" s="1"/>
  <c r="CT60" i="1"/>
  <c r="ET60" i="1" s="1"/>
  <c r="CA60" i="1"/>
  <c r="DF57" i="1"/>
  <c r="FF57" i="1" s="1"/>
  <c r="BZ57" i="1"/>
  <c r="DJ55" i="1"/>
  <c r="FJ55" i="1" s="1"/>
  <c r="CD55" i="1"/>
  <c r="CQ37" i="1"/>
  <c r="EQ37" i="1" s="1"/>
  <c r="CE57" i="1"/>
  <c r="CY21" i="1"/>
  <c r="CF21" i="1"/>
  <c r="DH20" i="1"/>
  <c r="FH20" i="1" s="1"/>
  <c r="CK20" i="1"/>
  <c r="BR20" i="1"/>
  <c r="CY28" i="1"/>
  <c r="EY28" i="1" s="1"/>
  <c r="CB28" i="1"/>
  <c r="DG43" i="1"/>
  <c r="FG43" i="1" s="1"/>
  <c r="CK43" i="1"/>
  <c r="DL42" i="1"/>
  <c r="FL42" i="1" s="1"/>
  <c r="CS42" i="1"/>
  <c r="ES42" i="1" s="1"/>
  <c r="BW42" i="1"/>
  <c r="CX41" i="1"/>
  <c r="EX41" i="1" s="1"/>
  <c r="CE41" i="1"/>
  <c r="CQ40" i="1"/>
  <c r="EQ40" i="1" s="1"/>
  <c r="CY39" i="1"/>
  <c r="EY39" i="1" s="1"/>
  <c r="CC39" i="1"/>
  <c r="DG37" i="1"/>
  <c r="FG37" i="1" s="1"/>
  <c r="CK37" i="1"/>
  <c r="EK37" i="1" s="1"/>
  <c r="DL63" i="1"/>
  <c r="FL63" i="1" s="1"/>
  <c r="CS63" i="1"/>
  <c r="BW63" i="1"/>
  <c r="CX62" i="1"/>
  <c r="EX62" i="1" s="1"/>
  <c r="CE62" i="1"/>
  <c r="CG61" i="1"/>
  <c r="CS60" i="1"/>
  <c r="BV60" i="1"/>
  <c r="DC57" i="1"/>
  <c r="FC57" i="1" s="1"/>
  <c r="BW57" i="1"/>
  <c r="DG55" i="1"/>
  <c r="FG55" i="1" s="1"/>
  <c r="CA55" i="1"/>
  <c r="CJ28" i="1"/>
  <c r="EJ28" i="1" s="1"/>
  <c r="CX21" i="1"/>
  <c r="EX21" i="1" s="1"/>
  <c r="CA21" i="1"/>
  <c r="DF20" i="1"/>
  <c r="FF20" i="1" s="1"/>
  <c r="CJ20" i="1"/>
  <c r="EJ20" i="1" s="1"/>
  <c r="CY29" i="1"/>
  <c r="EY29" i="1" s="1"/>
  <c r="CW28" i="1"/>
  <c r="EW28" i="1" s="1"/>
  <c r="CA28" i="1"/>
  <c r="DB43" i="1"/>
  <c r="FB43" i="1" s="1"/>
  <c r="CI43" i="1"/>
  <c r="DK42" i="1"/>
  <c r="FK42" i="1" s="1"/>
  <c r="CN42" i="1"/>
  <c r="EN42" i="1" s="1"/>
  <c r="BU42" i="1"/>
  <c r="CW41" i="1"/>
  <c r="EW41" i="1" s="1"/>
  <c r="BZ41" i="1"/>
  <c r="CI40" i="1"/>
  <c r="EI40" i="1" s="1"/>
  <c r="CT39" i="1"/>
  <c r="ET39" i="1" s="1"/>
  <c r="CA39" i="1"/>
  <c r="DB37" i="1"/>
  <c r="FB37" i="1" s="1"/>
  <c r="CI37" i="1"/>
  <c r="EI37" i="1" s="1"/>
  <c r="DK63" i="1"/>
  <c r="FK63" i="1" s="1"/>
  <c r="CN63" i="1"/>
  <c r="EN63" i="1" s="1"/>
  <c r="BU63" i="1"/>
  <c r="CW62" i="1"/>
  <c r="EW62" i="1" s="1"/>
  <c r="BZ62" i="1"/>
  <c r="DJ60" i="1"/>
  <c r="CQ60" i="1"/>
  <c r="BU60" i="1"/>
  <c r="CX57" i="1"/>
  <c r="EX57" i="1" s="1"/>
  <c r="BR57" i="1"/>
  <c r="DB55" i="1"/>
  <c r="FB55" i="1" s="1"/>
  <c r="BV55" i="1"/>
  <c r="FJ60" i="1"/>
  <c r="DO55" i="1"/>
  <c r="CV22" i="1"/>
  <c r="EV22" i="1" s="1"/>
  <c r="BY22" i="1"/>
  <c r="EU42" i="1"/>
  <c r="FC41" i="1"/>
  <c r="DH40" i="1"/>
  <c r="FH40" i="1" s="1"/>
  <c r="CO40" i="1"/>
  <c r="EO40" i="1" s="1"/>
  <c r="CE38" i="1"/>
  <c r="EL60" i="1"/>
  <c r="CK59" i="1"/>
  <c r="EK59" i="1" s="1"/>
  <c r="EQ60" i="1"/>
  <c r="BU40" i="1"/>
  <c r="CC40" i="1"/>
  <c r="CK40" i="1"/>
  <c r="EK40" i="1" s="1"/>
  <c r="CS40" i="1"/>
  <c r="ES40" i="1" s="1"/>
  <c r="DA40" i="1"/>
  <c r="FA40" i="1" s="1"/>
  <c r="DI40" i="1"/>
  <c r="FI40" i="1" s="1"/>
  <c r="BV40" i="1"/>
  <c r="CD40" i="1"/>
  <c r="CL40" i="1"/>
  <c r="EL40" i="1" s="1"/>
  <c r="CT40" i="1"/>
  <c r="ET40" i="1" s="1"/>
  <c r="DB40" i="1"/>
  <c r="FB40" i="1" s="1"/>
  <c r="DJ40" i="1"/>
  <c r="FJ40" i="1" s="1"/>
  <c r="BO40" i="1"/>
  <c r="DO40" i="1" s="1"/>
  <c r="BW40" i="1"/>
  <c r="CE40" i="1"/>
  <c r="CM40" i="1"/>
  <c r="EM40" i="1" s="1"/>
  <c r="CU40" i="1"/>
  <c r="EU40" i="1" s="1"/>
  <c r="DC40" i="1"/>
  <c r="FC40" i="1" s="1"/>
  <c r="DK40" i="1"/>
  <c r="FK40" i="1" s="1"/>
  <c r="BP40" i="1"/>
  <c r="BX40" i="1"/>
  <c r="CF40" i="1"/>
  <c r="CN40" i="1"/>
  <c r="EN40" i="1" s="1"/>
  <c r="CV40" i="1"/>
  <c r="EV40" i="1" s="1"/>
  <c r="DD40" i="1"/>
  <c r="FD40" i="1" s="1"/>
  <c r="DL40" i="1"/>
  <c r="FL40" i="1" s="1"/>
  <c r="BR40" i="1"/>
  <c r="BZ40" i="1"/>
  <c r="CH40" i="1"/>
  <c r="CP40" i="1"/>
  <c r="EP40" i="1" s="1"/>
  <c r="CX40" i="1"/>
  <c r="EX40" i="1" s="1"/>
  <c r="DF40" i="1"/>
  <c r="FF40" i="1" s="1"/>
  <c r="BU61" i="1"/>
  <c r="CC61" i="1"/>
  <c r="CK61" i="1"/>
  <c r="EK61" i="1" s="1"/>
  <c r="CS61" i="1"/>
  <c r="ES61" i="1" s="1"/>
  <c r="DA61" i="1"/>
  <c r="FA61" i="1" s="1"/>
  <c r="DI61" i="1"/>
  <c r="FI61" i="1" s="1"/>
  <c r="BV61" i="1"/>
  <c r="CD61" i="1"/>
  <c r="CL61" i="1"/>
  <c r="EL61" i="1" s="1"/>
  <c r="CT61" i="1"/>
  <c r="ET61" i="1" s="1"/>
  <c r="DB61" i="1"/>
  <c r="FB61" i="1" s="1"/>
  <c r="DJ61" i="1"/>
  <c r="FJ61" i="1" s="1"/>
  <c r="BO61" i="1"/>
  <c r="DO61" i="1" s="1"/>
  <c r="BW61" i="1"/>
  <c r="CE61" i="1"/>
  <c r="CM61" i="1"/>
  <c r="EM61" i="1" s="1"/>
  <c r="CU61" i="1"/>
  <c r="EU61" i="1" s="1"/>
  <c r="DC61" i="1"/>
  <c r="FC61" i="1" s="1"/>
  <c r="DK61" i="1"/>
  <c r="FK61" i="1" s="1"/>
  <c r="BP61" i="1"/>
  <c r="BX61" i="1"/>
  <c r="CF61" i="1"/>
  <c r="CN61" i="1"/>
  <c r="EN61" i="1" s="1"/>
  <c r="CV61" i="1"/>
  <c r="EV61" i="1" s="1"/>
  <c r="DD61" i="1"/>
  <c r="FD61" i="1" s="1"/>
  <c r="DL61" i="1"/>
  <c r="FL61" i="1" s="1"/>
  <c r="BR61" i="1"/>
  <c r="BZ61" i="1"/>
  <c r="CH61" i="1"/>
  <c r="CP61" i="1"/>
  <c r="EP61" i="1" s="1"/>
  <c r="CX61" i="1"/>
  <c r="EX61" i="1" s="1"/>
  <c r="DF61" i="1"/>
  <c r="FF61" i="1" s="1"/>
  <c r="BS61" i="1"/>
  <c r="CA61" i="1"/>
  <c r="CI61" i="1"/>
  <c r="EI61" i="1" s="1"/>
  <c r="CQ61" i="1"/>
  <c r="EQ61" i="1" s="1"/>
  <c r="CY61" i="1"/>
  <c r="EY61" i="1" s="1"/>
  <c r="DG61" i="1"/>
  <c r="FG61" i="1" s="1"/>
  <c r="CT22" i="1"/>
  <c r="ET22" i="1" s="1"/>
  <c r="BX22" i="1"/>
  <c r="EY21" i="1"/>
  <c r="EK20" i="1"/>
  <c r="DG40" i="1"/>
  <c r="FG40" i="1" s="1"/>
  <c r="CJ40" i="1"/>
  <c r="EJ40" i="1" s="1"/>
  <c r="BQ40" i="1"/>
  <c r="ES39" i="1"/>
  <c r="ES37" i="1"/>
  <c r="FA63" i="1"/>
  <c r="FF62" i="1"/>
  <c r="CJ61" i="1"/>
  <c r="EJ61" i="1" s="1"/>
  <c r="DL59" i="1"/>
  <c r="FL59" i="1" s="1"/>
  <c r="CF59" i="1"/>
  <c r="DL22" i="1"/>
  <c r="FL22" i="1" s="1"/>
  <c r="FJ37" i="1"/>
  <c r="DO39" i="1"/>
  <c r="DO60" i="1"/>
  <c r="DJ22" i="1"/>
  <c r="FJ22" i="1" s="1"/>
  <c r="CN22" i="1"/>
  <c r="EN22" i="1" s="1"/>
  <c r="FI42" i="1"/>
  <c r="CZ40" i="1"/>
  <c r="EZ40" i="1" s="1"/>
  <c r="CG40" i="1"/>
  <c r="FI39" i="1"/>
  <c r="FI37" i="1"/>
  <c r="DH61" i="1"/>
  <c r="FH61" i="1" s="1"/>
  <c r="CB61" i="1"/>
  <c r="DD59" i="1"/>
  <c r="FD59" i="1" s="1"/>
  <c r="BR22" i="1"/>
  <c r="BZ22" i="1"/>
  <c r="CH22" i="1"/>
  <c r="CP22" i="1"/>
  <c r="EP22" i="1" s="1"/>
  <c r="CX22" i="1"/>
  <c r="EX22" i="1" s="1"/>
  <c r="DF22" i="1"/>
  <c r="FF22" i="1" s="1"/>
  <c r="BS22" i="1"/>
  <c r="CA22" i="1"/>
  <c r="CI22" i="1"/>
  <c r="EI22" i="1" s="1"/>
  <c r="CQ22" i="1"/>
  <c r="EQ22" i="1" s="1"/>
  <c r="CY22" i="1"/>
  <c r="EY22" i="1" s="1"/>
  <c r="DG22" i="1"/>
  <c r="FG22" i="1" s="1"/>
  <c r="BT22" i="1"/>
  <c r="CB22" i="1"/>
  <c r="CJ22" i="1"/>
  <c r="EJ22" i="1" s="1"/>
  <c r="CR22" i="1"/>
  <c r="ER22" i="1" s="1"/>
  <c r="CZ22" i="1"/>
  <c r="EZ22" i="1" s="1"/>
  <c r="DH22" i="1"/>
  <c r="FH22" i="1" s="1"/>
  <c r="BU22" i="1"/>
  <c r="CC22" i="1"/>
  <c r="CK22" i="1"/>
  <c r="EK22" i="1" s="1"/>
  <c r="CS22" i="1"/>
  <c r="ES22" i="1" s="1"/>
  <c r="DA22" i="1"/>
  <c r="FA22" i="1" s="1"/>
  <c r="DI22" i="1"/>
  <c r="FI22" i="1" s="1"/>
  <c r="BO22" i="1"/>
  <c r="DO22" i="1" s="1"/>
  <c r="BW22" i="1"/>
  <c r="CE22" i="1"/>
  <c r="CM22" i="1"/>
  <c r="EM22" i="1" s="1"/>
  <c r="CU22" i="1"/>
  <c r="EU22" i="1" s="1"/>
  <c r="DC22" i="1"/>
  <c r="FC22" i="1" s="1"/>
  <c r="DK22" i="1"/>
  <c r="FK22" i="1" s="1"/>
  <c r="CO22" i="1"/>
  <c r="EO22" i="1" s="1"/>
  <c r="BQ38" i="1"/>
  <c r="CM38" i="1"/>
  <c r="EM38" i="1" s="1"/>
  <c r="CN38" i="1"/>
  <c r="EN38" i="1" s="1"/>
  <c r="BO38" i="1"/>
  <c r="DO38" i="1" s="1"/>
  <c r="CU38" i="1"/>
  <c r="EU38" i="1" s="1"/>
  <c r="BP38" i="1"/>
  <c r="CV38" i="1"/>
  <c r="EV38" i="1" s="1"/>
  <c r="BX38" i="1"/>
  <c r="DD38" i="1"/>
  <c r="FD38" i="1" s="1"/>
  <c r="BQ59" i="1"/>
  <c r="BY59" i="1"/>
  <c r="CG59" i="1"/>
  <c r="CO59" i="1"/>
  <c r="EO59" i="1" s="1"/>
  <c r="CW59" i="1"/>
  <c r="EW59" i="1" s="1"/>
  <c r="DE59" i="1"/>
  <c r="FE59" i="1" s="1"/>
  <c r="BR59" i="1"/>
  <c r="BZ59" i="1"/>
  <c r="CH59" i="1"/>
  <c r="CP59" i="1"/>
  <c r="EP59" i="1" s="1"/>
  <c r="CX59" i="1"/>
  <c r="EX59" i="1" s="1"/>
  <c r="DF59" i="1"/>
  <c r="FF59" i="1" s="1"/>
  <c r="BS59" i="1"/>
  <c r="CA59" i="1"/>
  <c r="CI59" i="1"/>
  <c r="EI59" i="1" s="1"/>
  <c r="CQ59" i="1"/>
  <c r="EQ59" i="1" s="1"/>
  <c r="CY59" i="1"/>
  <c r="EY59" i="1" s="1"/>
  <c r="DG59" i="1"/>
  <c r="FG59" i="1" s="1"/>
  <c r="BT59" i="1"/>
  <c r="CB59" i="1"/>
  <c r="CJ59" i="1"/>
  <c r="EJ59" i="1" s="1"/>
  <c r="CR59" i="1"/>
  <c r="ER59" i="1" s="1"/>
  <c r="CZ59" i="1"/>
  <c r="EZ59" i="1" s="1"/>
  <c r="DH59" i="1"/>
  <c r="FH59" i="1" s="1"/>
  <c r="BV59" i="1"/>
  <c r="CD59" i="1"/>
  <c r="CL59" i="1"/>
  <c r="EL59" i="1" s="1"/>
  <c r="CT59" i="1"/>
  <c r="ET59" i="1" s="1"/>
  <c r="DB59" i="1"/>
  <c r="FB59" i="1" s="1"/>
  <c r="DJ59" i="1"/>
  <c r="FJ59" i="1" s="1"/>
  <c r="BO59" i="1"/>
  <c r="DO59" i="1" s="1"/>
  <c r="BW59" i="1"/>
  <c r="CE59" i="1"/>
  <c r="CM59" i="1"/>
  <c r="EM59" i="1" s="1"/>
  <c r="CU59" i="1"/>
  <c r="EU59" i="1" s="1"/>
  <c r="DC59" i="1"/>
  <c r="FC59" i="1" s="1"/>
  <c r="DK59" i="1"/>
  <c r="FK59" i="1" s="1"/>
  <c r="DE22" i="1"/>
  <c r="FE22" i="1" s="1"/>
  <c r="CL22" i="1"/>
  <c r="EL22" i="1" s="1"/>
  <c r="BP22" i="1"/>
  <c r="FD42" i="1"/>
  <c r="CY40" i="1"/>
  <c r="EY40" i="1" s="1"/>
  <c r="CB40" i="1"/>
  <c r="FG39" i="1"/>
  <c r="DL38" i="1"/>
  <c r="FL38" i="1" s="1"/>
  <c r="ES63" i="1"/>
  <c r="DE61" i="1"/>
  <c r="FE61" i="1" s="1"/>
  <c r="BY61" i="1"/>
  <c r="DA59" i="1"/>
  <c r="FA59" i="1" s="1"/>
  <c r="BU59" i="1"/>
  <c r="EM57" i="1"/>
  <c r="EQ56" i="1"/>
  <c r="FJ39" i="1"/>
  <c r="DD22" i="1"/>
  <c r="FD22" i="1" s="1"/>
  <c r="CG22" i="1"/>
  <c r="FK41" i="1"/>
  <c r="EO41" i="1"/>
  <c r="CW40" i="1"/>
  <c r="EW40" i="1" s="1"/>
  <c r="CA40" i="1"/>
  <c r="EI39" i="1"/>
  <c r="DK38" i="1"/>
  <c r="FK38" i="1" s="1"/>
  <c r="CZ61" i="1"/>
  <c r="EZ61" i="1" s="1"/>
  <c r="BT61" i="1"/>
  <c r="CV59" i="1"/>
  <c r="EV59" i="1" s="1"/>
  <c r="BP59" i="1"/>
  <c r="BV22" i="1"/>
  <c r="DB22" i="1"/>
  <c r="FB22" i="1" s="1"/>
  <c r="CF22" i="1"/>
  <c r="FG21" i="1"/>
  <c r="EN21" i="1"/>
  <c r="FA42" i="1"/>
  <c r="CR40" i="1"/>
  <c r="ER40" i="1" s="1"/>
  <c r="BY40" i="1"/>
  <c r="DC38" i="1"/>
  <c r="FC38" i="1" s="1"/>
  <c r="FA37" i="1"/>
  <c r="EU62" i="1"/>
  <c r="CW61" i="1"/>
  <c r="EW61" i="1" s="1"/>
  <c r="BQ61" i="1"/>
  <c r="CS59" i="1"/>
  <c r="ES59" i="1" s="1"/>
  <c r="FA60" i="1"/>
  <c r="ES60" i="1"/>
  <c r="EK60" i="1"/>
  <c r="DE57" i="1"/>
  <c r="FE57" i="1" s="1"/>
  <c r="CW57" i="1"/>
  <c r="EW57" i="1" s="1"/>
  <c r="CO57" i="1"/>
  <c r="EO57" i="1" s="1"/>
  <c r="CG57" i="1"/>
  <c r="BY57" i="1"/>
  <c r="BQ57" i="1"/>
  <c r="CW56" i="1"/>
  <c r="EW56" i="1" s="1"/>
  <c r="CA56" i="1"/>
  <c r="DI55" i="1"/>
  <c r="FI55" i="1" s="1"/>
  <c r="DA55" i="1"/>
  <c r="FA55" i="1" s="1"/>
  <c r="CS55" i="1"/>
  <c r="ES55" i="1" s="1"/>
  <c r="CK55" i="1"/>
  <c r="EK55" i="1" s="1"/>
  <c r="CC55" i="1"/>
  <c r="BU55" i="1"/>
  <c r="DE21" i="1"/>
  <c r="FE21" i="1" s="1"/>
  <c r="CW21" i="1"/>
  <c r="EW21" i="1" s="1"/>
  <c r="CO21" i="1"/>
  <c r="EO21" i="1" s="1"/>
  <c r="CG21" i="1"/>
  <c r="BY21" i="1"/>
  <c r="BQ21" i="1"/>
  <c r="DG20" i="1"/>
  <c r="FG20" i="1" s="1"/>
  <c r="CY20" i="1"/>
  <c r="EY20" i="1" s="1"/>
  <c r="CQ20" i="1"/>
  <c r="EQ20" i="1" s="1"/>
  <c r="CI20" i="1"/>
  <c r="EI20" i="1" s="1"/>
  <c r="CA20" i="1"/>
  <c r="BS20" i="1"/>
  <c r="CI29" i="1"/>
  <c r="EI29" i="1" s="1"/>
  <c r="DF28" i="1"/>
  <c r="FF28" i="1" s="1"/>
  <c r="CX28" i="1"/>
  <c r="EX28" i="1" s="1"/>
  <c r="CP28" i="1"/>
  <c r="EP28" i="1" s="1"/>
  <c r="CH28" i="1"/>
  <c r="BZ28" i="1"/>
  <c r="BR28" i="1"/>
  <c r="DH43" i="1"/>
  <c r="FH43" i="1" s="1"/>
  <c r="CZ43" i="1"/>
  <c r="EZ43" i="1" s="1"/>
  <c r="CR43" i="1"/>
  <c r="ER43" i="1" s="1"/>
  <c r="CJ43" i="1"/>
  <c r="CB43" i="1"/>
  <c r="BT43" i="1"/>
  <c r="DJ42" i="1"/>
  <c r="FJ42" i="1" s="1"/>
  <c r="DB42" i="1"/>
  <c r="FB42" i="1" s="1"/>
  <c r="CT42" i="1"/>
  <c r="ET42" i="1" s="1"/>
  <c r="CL42" i="1"/>
  <c r="EL42" i="1" s="1"/>
  <c r="CD42" i="1"/>
  <c r="BV42" i="1"/>
  <c r="DL41" i="1"/>
  <c r="FL41" i="1" s="1"/>
  <c r="DD41" i="1"/>
  <c r="FD41" i="1" s="1"/>
  <c r="CV41" i="1"/>
  <c r="EV41" i="1" s="1"/>
  <c r="CN41" i="1"/>
  <c r="EN41" i="1" s="1"/>
  <c r="CF41" i="1"/>
  <c r="BX41" i="1"/>
  <c r="BP41" i="1"/>
  <c r="DH39" i="1"/>
  <c r="FH39" i="1" s="1"/>
  <c r="CZ39" i="1"/>
  <c r="EZ39" i="1" s="1"/>
  <c r="CR39" i="1"/>
  <c r="ER39" i="1" s="1"/>
  <c r="CJ39" i="1"/>
  <c r="EJ39" i="1" s="1"/>
  <c r="CB39" i="1"/>
  <c r="BT39" i="1"/>
  <c r="DH37" i="1"/>
  <c r="FH37" i="1" s="1"/>
  <c r="CZ37" i="1"/>
  <c r="EZ37" i="1" s="1"/>
  <c r="CR37" i="1"/>
  <c r="ER37" i="1" s="1"/>
  <c r="CJ37" i="1"/>
  <c r="EJ37" i="1" s="1"/>
  <c r="CB37" i="1"/>
  <c r="BT37" i="1"/>
  <c r="DJ63" i="1"/>
  <c r="FJ63" i="1" s="1"/>
  <c r="DB63" i="1"/>
  <c r="FB63" i="1" s="1"/>
  <c r="CT63" i="1"/>
  <c r="ET63" i="1" s="1"/>
  <c r="CL63" i="1"/>
  <c r="EL63" i="1" s="1"/>
  <c r="CD63" i="1"/>
  <c r="BV63" i="1"/>
  <c r="DL62" i="1"/>
  <c r="FL62" i="1" s="1"/>
  <c r="DD62" i="1"/>
  <c r="FD62" i="1" s="1"/>
  <c r="CV62" i="1"/>
  <c r="EV62" i="1" s="1"/>
  <c r="CN62" i="1"/>
  <c r="EN62" i="1" s="1"/>
  <c r="CF62" i="1"/>
  <c r="BX62" i="1"/>
  <c r="BP62" i="1"/>
  <c r="DH60" i="1"/>
  <c r="FH60" i="1" s="1"/>
  <c r="CZ60" i="1"/>
  <c r="EZ60" i="1" s="1"/>
  <c r="CR60" i="1"/>
  <c r="ER60" i="1" s="1"/>
  <c r="CJ60" i="1"/>
  <c r="EJ60" i="1" s="1"/>
  <c r="CB60" i="1"/>
  <c r="BT60" i="1"/>
  <c r="DL57" i="1"/>
  <c r="FL57" i="1" s="1"/>
  <c r="DD57" i="1"/>
  <c r="FD57" i="1" s="1"/>
  <c r="CV57" i="1"/>
  <c r="EV57" i="1" s="1"/>
  <c r="CN57" i="1"/>
  <c r="EN57" i="1" s="1"/>
  <c r="CF57" i="1"/>
  <c r="BX57" i="1"/>
  <c r="BP57" i="1"/>
  <c r="CR56" i="1"/>
  <c r="ER56" i="1" s="1"/>
  <c r="BY56" i="1"/>
  <c r="DH55" i="1"/>
  <c r="FH55" i="1" s="1"/>
  <c r="CZ55" i="1"/>
  <c r="EZ55" i="1" s="1"/>
  <c r="CR55" i="1"/>
  <c r="ER55" i="1" s="1"/>
  <c r="CJ55" i="1"/>
  <c r="EJ55" i="1" s="1"/>
  <c r="CB55" i="1"/>
  <c r="BT55" i="1"/>
  <c r="DK21" i="1"/>
  <c r="FK21" i="1" s="1"/>
  <c r="DC21" i="1"/>
  <c r="FC21" i="1" s="1"/>
  <c r="CU21" i="1"/>
  <c r="EU21" i="1" s="1"/>
  <c r="CM21" i="1"/>
  <c r="EM21" i="1" s="1"/>
  <c r="CE21" i="1"/>
  <c r="BW21" i="1"/>
  <c r="BO21" i="1"/>
  <c r="DO21" i="1" s="1"/>
  <c r="DE20" i="1"/>
  <c r="FE20" i="1" s="1"/>
  <c r="CW20" i="1"/>
  <c r="EW20" i="1" s="1"/>
  <c r="CO20" i="1"/>
  <c r="EO20" i="1" s="1"/>
  <c r="CG20" i="1"/>
  <c r="BY20" i="1"/>
  <c r="BQ20" i="1"/>
  <c r="DL28" i="1"/>
  <c r="FL28" i="1" s="1"/>
  <c r="DD28" i="1"/>
  <c r="FD28" i="1" s="1"/>
  <c r="CV28" i="1"/>
  <c r="EV28" i="1" s="1"/>
  <c r="CN28" i="1"/>
  <c r="EN28" i="1" s="1"/>
  <c r="CF28" i="1"/>
  <c r="BX28" i="1"/>
  <c r="BP28" i="1"/>
  <c r="DF43" i="1"/>
  <c r="CX43" i="1"/>
  <c r="CP43" i="1"/>
  <c r="EP43" i="1" s="1"/>
  <c r="CH43" i="1"/>
  <c r="BZ43" i="1"/>
  <c r="BR43" i="1"/>
  <c r="DH42" i="1"/>
  <c r="FH42" i="1" s="1"/>
  <c r="CZ42" i="1"/>
  <c r="EZ42" i="1" s="1"/>
  <c r="CR42" i="1"/>
  <c r="ER42" i="1" s="1"/>
  <c r="CJ42" i="1"/>
  <c r="EJ42" i="1" s="1"/>
  <c r="CB42" i="1"/>
  <c r="BT42" i="1"/>
  <c r="DJ41" i="1"/>
  <c r="FJ41" i="1" s="1"/>
  <c r="DB41" i="1"/>
  <c r="FB41" i="1" s="1"/>
  <c r="CT41" i="1"/>
  <c r="ET41" i="1" s="1"/>
  <c r="CL41" i="1"/>
  <c r="EL41" i="1" s="1"/>
  <c r="CD41" i="1"/>
  <c r="BV41" i="1"/>
  <c r="DF39" i="1"/>
  <c r="FF39" i="1" s="1"/>
  <c r="CX39" i="1"/>
  <c r="EX39" i="1" s="1"/>
  <c r="CP39" i="1"/>
  <c r="EP39" i="1" s="1"/>
  <c r="CH39" i="1"/>
  <c r="BZ39" i="1"/>
  <c r="BR39" i="1"/>
  <c r="DF37" i="1"/>
  <c r="FF37" i="1" s="1"/>
  <c r="CX37" i="1"/>
  <c r="EX37" i="1" s="1"/>
  <c r="CP37" i="1"/>
  <c r="EP37" i="1" s="1"/>
  <c r="CH37" i="1"/>
  <c r="BZ37" i="1"/>
  <c r="BR37" i="1"/>
  <c r="DH63" i="1"/>
  <c r="FH63" i="1" s="1"/>
  <c r="CZ63" i="1"/>
  <c r="EZ63" i="1" s="1"/>
  <c r="CR63" i="1"/>
  <c r="ER63" i="1" s="1"/>
  <c r="CJ63" i="1"/>
  <c r="EJ63" i="1" s="1"/>
  <c r="CB63" i="1"/>
  <c r="BT63" i="1"/>
  <c r="DJ62" i="1"/>
  <c r="FJ62" i="1" s="1"/>
  <c r="DB62" i="1"/>
  <c r="FB62" i="1" s="1"/>
  <c r="CT62" i="1"/>
  <c r="ET62" i="1" s="1"/>
  <c r="CL62" i="1"/>
  <c r="EL62" i="1" s="1"/>
  <c r="CD62" i="1"/>
  <c r="BV62" i="1"/>
  <c r="DF60" i="1"/>
  <c r="FF60" i="1" s="1"/>
  <c r="CX60" i="1"/>
  <c r="EX60" i="1" s="1"/>
  <c r="CP60" i="1"/>
  <c r="EP60" i="1" s="1"/>
  <c r="CH60" i="1"/>
  <c r="BZ60" i="1"/>
  <c r="BR60" i="1"/>
  <c r="DJ57" i="1"/>
  <c r="FJ57" i="1" s="1"/>
  <c r="DB57" i="1"/>
  <c r="FB57" i="1" s="1"/>
  <c r="CT57" i="1"/>
  <c r="ET57" i="1" s="1"/>
  <c r="CL57" i="1"/>
  <c r="EL57" i="1" s="1"/>
  <c r="CD57" i="1"/>
  <c r="BV57" i="1"/>
  <c r="DH56" i="1"/>
  <c r="FH56" i="1" s="1"/>
  <c r="CO56" i="1"/>
  <c r="EO56" i="1" s="1"/>
  <c r="BS56" i="1"/>
  <c r="DF55" i="1"/>
  <c r="FF55" i="1" s="1"/>
  <c r="CX55" i="1"/>
  <c r="EX55" i="1" s="1"/>
  <c r="CP55" i="1"/>
  <c r="EP55" i="1" s="1"/>
  <c r="CH55" i="1"/>
  <c r="BZ55" i="1"/>
  <c r="BR55" i="1"/>
  <c r="DJ21" i="1"/>
  <c r="FJ21" i="1" s="1"/>
  <c r="DB21" i="1"/>
  <c r="FB21" i="1" s="1"/>
  <c r="CT21" i="1"/>
  <c r="ET21" i="1" s="1"/>
  <c r="CL21" i="1"/>
  <c r="EL21" i="1" s="1"/>
  <c r="CD21" i="1"/>
  <c r="BV21" i="1"/>
  <c r="DL20" i="1"/>
  <c r="FL20" i="1" s="1"/>
  <c r="DD20" i="1"/>
  <c r="FD20" i="1" s="1"/>
  <c r="CV20" i="1"/>
  <c r="EV20" i="1" s="1"/>
  <c r="CN20" i="1"/>
  <c r="EN20" i="1" s="1"/>
  <c r="CF20" i="1"/>
  <c r="BX20" i="1"/>
  <c r="BP20" i="1"/>
  <c r="DK28" i="1"/>
  <c r="FK28" i="1" s="1"/>
  <c r="DC28" i="1"/>
  <c r="FC28" i="1" s="1"/>
  <c r="CU28" i="1"/>
  <c r="EU28" i="1" s="1"/>
  <c r="CM28" i="1"/>
  <c r="EM28" i="1" s="1"/>
  <c r="CE28" i="1"/>
  <c r="BW28" i="1"/>
  <c r="BO28" i="1"/>
  <c r="DO28" i="1" s="1"/>
  <c r="DE43" i="1"/>
  <c r="FE43" i="1" s="1"/>
  <c r="CW43" i="1"/>
  <c r="EW43" i="1" s="1"/>
  <c r="CO43" i="1"/>
  <c r="EO43" i="1" s="1"/>
  <c r="CG43" i="1"/>
  <c r="BY43" i="1"/>
  <c r="BQ43" i="1"/>
  <c r="DG42" i="1"/>
  <c r="FG42" i="1" s="1"/>
  <c r="CY42" i="1"/>
  <c r="EY42" i="1" s="1"/>
  <c r="CQ42" i="1"/>
  <c r="EQ42" i="1" s="1"/>
  <c r="CI42" i="1"/>
  <c r="EI42" i="1" s="1"/>
  <c r="CA42" i="1"/>
  <c r="BS42" i="1"/>
  <c r="DI41" i="1"/>
  <c r="FI41" i="1" s="1"/>
  <c r="DA41" i="1"/>
  <c r="FA41" i="1" s="1"/>
  <c r="CS41" i="1"/>
  <c r="ES41" i="1" s="1"/>
  <c r="CK41" i="1"/>
  <c r="EK41" i="1" s="1"/>
  <c r="CC41" i="1"/>
  <c r="BU41" i="1"/>
  <c r="DE39" i="1"/>
  <c r="FE39" i="1" s="1"/>
  <c r="CW39" i="1"/>
  <c r="EW39" i="1" s="1"/>
  <c r="CO39" i="1"/>
  <c r="EO39" i="1" s="1"/>
  <c r="CG39" i="1"/>
  <c r="BY39" i="1"/>
  <c r="BQ39" i="1"/>
  <c r="DE37" i="1"/>
  <c r="FE37" i="1" s="1"/>
  <c r="CW37" i="1"/>
  <c r="EW37" i="1" s="1"/>
  <c r="CO37" i="1"/>
  <c r="EO37" i="1" s="1"/>
  <c r="CG37" i="1"/>
  <c r="BY37" i="1"/>
  <c r="BQ37" i="1"/>
  <c r="DG63" i="1"/>
  <c r="FG63" i="1" s="1"/>
  <c r="CY63" i="1"/>
  <c r="EY63" i="1" s="1"/>
  <c r="CQ63" i="1"/>
  <c r="EQ63" i="1" s="1"/>
  <c r="CI63" i="1"/>
  <c r="EI63" i="1" s="1"/>
  <c r="CA63" i="1"/>
  <c r="BS63" i="1"/>
  <c r="DI62" i="1"/>
  <c r="FI62" i="1" s="1"/>
  <c r="DA62" i="1"/>
  <c r="FA62" i="1" s="1"/>
  <c r="CS62" i="1"/>
  <c r="ES62" i="1" s="1"/>
  <c r="CK62" i="1"/>
  <c r="EK62" i="1" s="1"/>
  <c r="CC62" i="1"/>
  <c r="BU62" i="1"/>
  <c r="DE60" i="1"/>
  <c r="FE60" i="1" s="1"/>
  <c r="CW60" i="1"/>
  <c r="EW60" i="1" s="1"/>
  <c r="CO60" i="1"/>
  <c r="EO60" i="1" s="1"/>
  <c r="CG60" i="1"/>
  <c r="BY60" i="1"/>
  <c r="BQ60" i="1"/>
  <c r="DI57" i="1"/>
  <c r="FI57" i="1" s="1"/>
  <c r="DA57" i="1"/>
  <c r="FA57" i="1" s="1"/>
  <c r="CS57" i="1"/>
  <c r="ES57" i="1" s="1"/>
  <c r="CK57" i="1"/>
  <c r="EK57" i="1" s="1"/>
  <c r="CC57" i="1"/>
  <c r="BU57" i="1"/>
  <c r="DG56" i="1"/>
  <c r="FG56" i="1" s="1"/>
  <c r="CJ56" i="1"/>
  <c r="EJ56" i="1" s="1"/>
  <c r="BQ56" i="1"/>
  <c r="DE55" i="1"/>
  <c r="FE55" i="1" s="1"/>
  <c r="CW55" i="1"/>
  <c r="EW55" i="1" s="1"/>
  <c r="CO55" i="1"/>
  <c r="EO55" i="1" s="1"/>
  <c r="CG55" i="1"/>
  <c r="BY55" i="1"/>
  <c r="BQ55" i="1"/>
  <c r="DI21" i="1"/>
  <c r="FI21" i="1" s="1"/>
  <c r="DA21" i="1"/>
  <c r="FA21" i="1" s="1"/>
  <c r="CS21" i="1"/>
  <c r="ES21" i="1" s="1"/>
  <c r="CK21" i="1"/>
  <c r="EK21" i="1" s="1"/>
  <c r="CC21" i="1"/>
  <c r="BU21" i="1"/>
  <c r="DK20" i="1"/>
  <c r="FK20" i="1" s="1"/>
  <c r="DC20" i="1"/>
  <c r="FC20" i="1" s="1"/>
  <c r="CU20" i="1"/>
  <c r="EU20" i="1" s="1"/>
  <c r="CM20" i="1"/>
  <c r="EM20" i="1" s="1"/>
  <c r="CE20" i="1"/>
  <c r="BW20" i="1"/>
  <c r="BO20" i="1"/>
  <c r="DO20" i="1" s="1"/>
  <c r="DJ28" i="1"/>
  <c r="FJ28" i="1" s="1"/>
  <c r="DB28" i="1"/>
  <c r="FB28" i="1" s="1"/>
  <c r="CT28" i="1"/>
  <c r="ET28" i="1" s="1"/>
  <c r="CL28" i="1"/>
  <c r="EL28" i="1" s="1"/>
  <c r="CD28" i="1"/>
  <c r="BV28" i="1"/>
  <c r="DL43" i="1"/>
  <c r="FL43" i="1" s="1"/>
  <c r="DD43" i="1"/>
  <c r="CV43" i="1"/>
  <c r="CN43" i="1"/>
  <c r="EN43" i="1" s="1"/>
  <c r="CF43" i="1"/>
  <c r="BX43" i="1"/>
  <c r="BP43" i="1"/>
  <c r="DF42" i="1"/>
  <c r="FF42" i="1" s="1"/>
  <c r="CX42" i="1"/>
  <c r="EX42" i="1" s="1"/>
  <c r="CP42" i="1"/>
  <c r="EP42" i="1" s="1"/>
  <c r="CH42" i="1"/>
  <c r="BZ42" i="1"/>
  <c r="BR42" i="1"/>
  <c r="DH41" i="1"/>
  <c r="FH41" i="1" s="1"/>
  <c r="CZ41" i="1"/>
  <c r="EZ41" i="1" s="1"/>
  <c r="CR41" i="1"/>
  <c r="ER41" i="1" s="1"/>
  <c r="CJ41" i="1"/>
  <c r="EJ41" i="1" s="1"/>
  <c r="CB41" i="1"/>
  <c r="BT41" i="1"/>
  <c r="DL39" i="1"/>
  <c r="FL39" i="1" s="1"/>
  <c r="DD39" i="1"/>
  <c r="FD39" i="1" s="1"/>
  <c r="CV39" i="1"/>
  <c r="EV39" i="1" s="1"/>
  <c r="CN39" i="1"/>
  <c r="EN39" i="1" s="1"/>
  <c r="CF39" i="1"/>
  <c r="BX39" i="1"/>
  <c r="BP39" i="1"/>
  <c r="DL37" i="1"/>
  <c r="FL37" i="1" s="1"/>
  <c r="DD37" i="1"/>
  <c r="FD37" i="1" s="1"/>
  <c r="CV37" i="1"/>
  <c r="EV37" i="1" s="1"/>
  <c r="CN37" i="1"/>
  <c r="EN37" i="1" s="1"/>
  <c r="CF37" i="1"/>
  <c r="BX37" i="1"/>
  <c r="BP37" i="1"/>
  <c r="DF63" i="1"/>
  <c r="FF63" i="1" s="1"/>
  <c r="CX63" i="1"/>
  <c r="EX63" i="1" s="1"/>
  <c r="CP63" i="1"/>
  <c r="EP63" i="1" s="1"/>
  <c r="CH63" i="1"/>
  <c r="BZ63" i="1"/>
  <c r="BR63" i="1"/>
  <c r="DH62" i="1"/>
  <c r="FH62" i="1" s="1"/>
  <c r="CZ62" i="1"/>
  <c r="EZ62" i="1" s="1"/>
  <c r="CR62" i="1"/>
  <c r="ER62" i="1" s="1"/>
  <c r="CJ62" i="1"/>
  <c r="EJ62" i="1" s="1"/>
  <c r="CB62" i="1"/>
  <c r="BT62" i="1"/>
  <c r="DL60" i="1"/>
  <c r="FL60" i="1" s="1"/>
  <c r="DD60" i="1"/>
  <c r="FD60" i="1" s="1"/>
  <c r="CV60" i="1"/>
  <c r="EV60" i="1" s="1"/>
  <c r="CN60" i="1"/>
  <c r="EN60" i="1" s="1"/>
  <c r="CF60" i="1"/>
  <c r="BX60" i="1"/>
  <c r="BP60" i="1"/>
  <c r="DH57" i="1"/>
  <c r="FH57" i="1" s="1"/>
  <c r="CZ57" i="1"/>
  <c r="EZ57" i="1" s="1"/>
  <c r="CR57" i="1"/>
  <c r="ER57" i="1" s="1"/>
  <c r="CJ57" i="1"/>
  <c r="EJ57" i="1" s="1"/>
  <c r="CB57" i="1"/>
  <c r="BT57" i="1"/>
  <c r="DE56" i="1"/>
  <c r="FE56" i="1" s="1"/>
  <c r="CI56" i="1"/>
  <c r="EI56" i="1" s="1"/>
  <c r="DL55" i="1"/>
  <c r="FL55" i="1" s="1"/>
  <c r="DD55" i="1"/>
  <c r="FD55" i="1" s="1"/>
  <c r="CV55" i="1"/>
  <c r="EV55" i="1" s="1"/>
  <c r="CN55" i="1"/>
  <c r="EN55" i="1" s="1"/>
  <c r="CF55" i="1"/>
  <c r="BX55" i="1"/>
  <c r="BP55" i="1"/>
  <c r="DH21" i="1"/>
  <c r="FH21" i="1" s="1"/>
  <c r="CZ21" i="1"/>
  <c r="EZ21" i="1" s="1"/>
  <c r="CR21" i="1"/>
  <c r="ER21" i="1" s="1"/>
  <c r="CJ21" i="1"/>
  <c r="EJ21" i="1" s="1"/>
  <c r="CB21" i="1"/>
  <c r="DJ20" i="1"/>
  <c r="FJ20" i="1" s="1"/>
  <c r="DB20" i="1"/>
  <c r="FB20" i="1" s="1"/>
  <c r="CT20" i="1"/>
  <c r="ET20" i="1" s="1"/>
  <c r="CL20" i="1"/>
  <c r="EL20" i="1" s="1"/>
  <c r="CD20" i="1"/>
  <c r="DG29" i="1"/>
  <c r="FG29" i="1" s="1"/>
  <c r="DI28" i="1"/>
  <c r="FI28" i="1" s="1"/>
  <c r="DA28" i="1"/>
  <c r="FA28" i="1" s="1"/>
  <c r="CS28" i="1"/>
  <c r="ES28" i="1" s="1"/>
  <c r="CK28" i="1"/>
  <c r="EK28" i="1" s="1"/>
  <c r="CC28" i="1"/>
  <c r="DK43" i="1"/>
  <c r="FK43" i="1" s="1"/>
  <c r="DC43" i="1"/>
  <c r="FC43" i="1" s="1"/>
  <c r="CU43" i="1"/>
  <c r="EU43" i="1" s="1"/>
  <c r="CM43" i="1"/>
  <c r="EM43" i="1" s="1"/>
  <c r="CE43" i="1"/>
  <c r="BW43" i="1"/>
  <c r="DE42" i="1"/>
  <c r="FE42" i="1" s="1"/>
  <c r="CW42" i="1"/>
  <c r="EW42" i="1" s="1"/>
  <c r="CO42" i="1"/>
  <c r="EO42" i="1" s="1"/>
  <c r="CG42" i="1"/>
  <c r="BY42" i="1"/>
  <c r="DG41" i="1"/>
  <c r="FG41" i="1" s="1"/>
  <c r="CY41" i="1"/>
  <c r="EY41" i="1" s="1"/>
  <c r="CQ41" i="1"/>
  <c r="EQ41" i="1" s="1"/>
  <c r="CI41" i="1"/>
  <c r="EI41" i="1" s="1"/>
  <c r="CA41" i="1"/>
  <c r="DK39" i="1"/>
  <c r="FK39" i="1" s="1"/>
  <c r="DC39" i="1"/>
  <c r="FC39" i="1" s="1"/>
  <c r="CU39" i="1"/>
  <c r="EU39" i="1" s="1"/>
  <c r="CM39" i="1"/>
  <c r="EM39" i="1" s="1"/>
  <c r="CE39" i="1"/>
  <c r="BW39" i="1"/>
  <c r="DK37" i="1"/>
  <c r="FK37" i="1" s="1"/>
  <c r="DC37" i="1"/>
  <c r="FC37" i="1" s="1"/>
  <c r="CU37" i="1"/>
  <c r="EU37" i="1" s="1"/>
  <c r="CM37" i="1"/>
  <c r="EM37" i="1" s="1"/>
  <c r="CE37" i="1"/>
  <c r="BW37" i="1"/>
  <c r="DE63" i="1"/>
  <c r="FE63" i="1" s="1"/>
  <c r="CW63" i="1"/>
  <c r="EW63" i="1" s="1"/>
  <c r="CO63" i="1"/>
  <c r="EO63" i="1" s="1"/>
  <c r="CG63" i="1"/>
  <c r="BY63" i="1"/>
  <c r="DG62" i="1"/>
  <c r="FG62" i="1" s="1"/>
  <c r="CY62" i="1"/>
  <c r="EY62" i="1" s="1"/>
  <c r="CQ62" i="1"/>
  <c r="EQ62" i="1" s="1"/>
  <c r="CI62" i="1"/>
  <c r="EI62" i="1" s="1"/>
  <c r="CA62" i="1"/>
  <c r="DK60" i="1"/>
  <c r="FK60" i="1" s="1"/>
  <c r="DC60" i="1"/>
  <c r="FC60" i="1" s="1"/>
  <c r="CU60" i="1"/>
  <c r="EU60" i="1" s="1"/>
  <c r="CM60" i="1"/>
  <c r="EM60" i="1" s="1"/>
  <c r="CE60" i="1"/>
  <c r="BW60" i="1"/>
  <c r="DG57" i="1"/>
  <c r="FG57" i="1" s="1"/>
  <c r="CY57" i="1"/>
  <c r="EY57" i="1" s="1"/>
  <c r="CQ57" i="1"/>
  <c r="EQ57" i="1" s="1"/>
  <c r="CI57" i="1"/>
  <c r="EI57" i="1" s="1"/>
  <c r="CA57" i="1"/>
  <c r="CZ56" i="1"/>
  <c r="EZ56" i="1" s="1"/>
  <c r="CG56" i="1"/>
  <c r="DK55" i="1"/>
  <c r="FK55" i="1" s="1"/>
  <c r="DC55" i="1"/>
  <c r="FC55" i="1" s="1"/>
  <c r="CU55" i="1"/>
  <c r="EU55" i="1" s="1"/>
  <c r="CM55" i="1"/>
  <c r="EM55" i="1" s="1"/>
  <c r="CE55" i="1"/>
  <c r="BW55" i="1"/>
  <c r="DF56" i="1"/>
  <c r="FF56" i="1" s="1"/>
  <c r="CX56" i="1"/>
  <c r="EX56" i="1" s="1"/>
  <c r="CP56" i="1"/>
  <c r="EP56" i="1" s="1"/>
  <c r="CH56" i="1"/>
  <c r="BZ56" i="1"/>
  <c r="BR56" i="1"/>
  <c r="DL56" i="1"/>
  <c r="FL56" i="1" s="1"/>
  <c r="DD56" i="1"/>
  <c r="FD56" i="1" s="1"/>
  <c r="CV56" i="1"/>
  <c r="EV56" i="1" s="1"/>
  <c r="CN56" i="1"/>
  <c r="EN56" i="1" s="1"/>
  <c r="CF56" i="1"/>
  <c r="BX56" i="1"/>
  <c r="BP56" i="1"/>
  <c r="DK56" i="1"/>
  <c r="FK56" i="1" s="1"/>
  <c r="DC56" i="1"/>
  <c r="FC56" i="1" s="1"/>
  <c r="CU56" i="1"/>
  <c r="EU56" i="1" s="1"/>
  <c r="CM56" i="1"/>
  <c r="EM56" i="1" s="1"/>
  <c r="CE56" i="1"/>
  <c r="BW56" i="1"/>
  <c r="BO56" i="1"/>
  <c r="DO56" i="1" s="1"/>
  <c r="DJ56" i="1"/>
  <c r="FJ56" i="1" s="1"/>
  <c r="DB56" i="1"/>
  <c r="FB56" i="1" s="1"/>
  <c r="CT56" i="1"/>
  <c r="ET56" i="1" s="1"/>
  <c r="CL56" i="1"/>
  <c r="EL56" i="1" s="1"/>
  <c r="CD56" i="1"/>
  <c r="BV56" i="1"/>
  <c r="DI56" i="1"/>
  <c r="FI56" i="1" s="1"/>
  <c r="DA56" i="1"/>
  <c r="FA56" i="1" s="1"/>
  <c r="CS56" i="1"/>
  <c r="ES56" i="1" s="1"/>
  <c r="CK56" i="1"/>
  <c r="EK56" i="1" s="1"/>
  <c r="CC56" i="1"/>
  <c r="CA29" i="1"/>
  <c r="DI29" i="1"/>
  <c r="FI29" i="1" s="1"/>
  <c r="DA29" i="1"/>
  <c r="FA29" i="1" s="1"/>
  <c r="CS29" i="1"/>
  <c r="ES29" i="1" s="1"/>
  <c r="CK29" i="1"/>
  <c r="EK29" i="1" s="1"/>
  <c r="CC29" i="1"/>
  <c r="BU29" i="1"/>
  <c r="DH29" i="1"/>
  <c r="FH29" i="1" s="1"/>
  <c r="CZ29" i="1"/>
  <c r="EZ29" i="1" s="1"/>
  <c r="CR29" i="1"/>
  <c r="ER29" i="1" s="1"/>
  <c r="CJ29" i="1"/>
  <c r="EJ29" i="1" s="1"/>
  <c r="CB29" i="1"/>
  <c r="BT29" i="1"/>
  <c r="DF29" i="1"/>
  <c r="FF29" i="1" s="1"/>
  <c r="CX29" i="1"/>
  <c r="EX29" i="1" s="1"/>
  <c r="CP29" i="1"/>
  <c r="EP29" i="1" s="1"/>
  <c r="CH29" i="1"/>
  <c r="BZ29" i="1"/>
  <c r="BR29" i="1"/>
  <c r="DE29" i="1"/>
  <c r="FE29" i="1" s="1"/>
  <c r="CW29" i="1"/>
  <c r="EW29" i="1" s="1"/>
  <c r="CO29" i="1"/>
  <c r="EO29" i="1" s="1"/>
  <c r="CG29" i="1"/>
  <c r="BY29" i="1"/>
  <c r="BQ29" i="1"/>
  <c r="DL29" i="1"/>
  <c r="FL29" i="1" s="1"/>
  <c r="DD29" i="1"/>
  <c r="FD29" i="1" s="1"/>
  <c r="CV29" i="1"/>
  <c r="EV29" i="1" s="1"/>
  <c r="CN29" i="1"/>
  <c r="EN29" i="1" s="1"/>
  <c r="CF29" i="1"/>
  <c r="BX29" i="1"/>
  <c r="BP29" i="1"/>
  <c r="DK29" i="1"/>
  <c r="FK29" i="1" s="1"/>
  <c r="DC29" i="1"/>
  <c r="FC29" i="1" s="1"/>
  <c r="CU29" i="1"/>
  <c r="EU29" i="1" s="1"/>
  <c r="CM29" i="1"/>
  <c r="EM29" i="1" s="1"/>
  <c r="CE29" i="1"/>
  <c r="BW29" i="1"/>
  <c r="BO29" i="1"/>
  <c r="DO29" i="1" s="1"/>
  <c r="DJ29" i="1"/>
  <c r="FJ29" i="1" s="1"/>
  <c r="DB29" i="1"/>
  <c r="FB29" i="1" s="1"/>
  <c r="CT29" i="1"/>
  <c r="ET29" i="1" s="1"/>
  <c r="CL29" i="1"/>
  <c r="EL29" i="1" s="1"/>
  <c r="CD29" i="1"/>
  <c r="CH58" i="1"/>
  <c r="DC58" i="1"/>
  <c r="FC58" i="1" s="1"/>
  <c r="CF58" i="1"/>
  <c r="CX58" i="1"/>
  <c r="EX58" i="1" s="1"/>
  <c r="CE58" i="1"/>
  <c r="BZ58" i="1"/>
  <c r="CU58" i="1"/>
  <c r="EU58" i="1" s="1"/>
  <c r="DL58" i="1"/>
  <c r="FL58" i="1" s="1"/>
  <c r="CP58" i="1"/>
  <c r="EP58" i="1" s="1"/>
  <c r="BW58" i="1"/>
  <c r="BO58" i="1"/>
  <c r="DO58" i="1" s="1"/>
  <c r="DK58" i="1"/>
  <c r="FK58" i="1" s="1"/>
  <c r="CN58" i="1"/>
  <c r="EN58" i="1" s="1"/>
  <c r="BR58" i="1"/>
  <c r="DD58" i="1"/>
  <c r="FD58" i="1" s="1"/>
  <c r="CV58" i="1"/>
  <c r="EV58" i="1" s="1"/>
  <c r="BX58" i="1"/>
  <c r="DF58" i="1"/>
  <c r="FF58" i="1" s="1"/>
  <c r="CM58" i="1"/>
  <c r="EM58" i="1" s="1"/>
  <c r="BP58" i="1"/>
  <c r="DE58" i="1"/>
  <c r="FE58" i="1" s="1"/>
  <c r="CW58" i="1"/>
  <c r="EW58" i="1" s="1"/>
  <c r="CO58" i="1"/>
  <c r="EO58" i="1" s="1"/>
  <c r="CG58" i="1"/>
  <c r="BY58" i="1"/>
  <c r="BQ58" i="1"/>
  <c r="DJ58" i="1"/>
  <c r="FJ58" i="1" s="1"/>
  <c r="DB58" i="1"/>
  <c r="FB58" i="1" s="1"/>
  <c r="CT58" i="1"/>
  <c r="ET58" i="1" s="1"/>
  <c r="CL58" i="1"/>
  <c r="EL58" i="1" s="1"/>
  <c r="CD58" i="1"/>
  <c r="BV58" i="1"/>
  <c r="DI58" i="1"/>
  <c r="FI58" i="1" s="1"/>
  <c r="DA58" i="1"/>
  <c r="FA58" i="1" s="1"/>
  <c r="CS58" i="1"/>
  <c r="ES58" i="1" s="1"/>
  <c r="CK58" i="1"/>
  <c r="EK58" i="1" s="1"/>
  <c r="CC58" i="1"/>
  <c r="BU58" i="1"/>
  <c r="DH58" i="1"/>
  <c r="FH58" i="1" s="1"/>
  <c r="CZ58" i="1"/>
  <c r="EZ58" i="1" s="1"/>
  <c r="CR58" i="1"/>
  <c r="ER58" i="1" s="1"/>
  <c r="CJ58" i="1"/>
  <c r="EJ58" i="1" s="1"/>
  <c r="CB58" i="1"/>
  <c r="BT58" i="1"/>
  <c r="DG58" i="1"/>
  <c r="FG58" i="1" s="1"/>
  <c r="CY58" i="1"/>
  <c r="EY58" i="1" s="1"/>
  <c r="CQ58" i="1"/>
  <c r="EQ58" i="1" s="1"/>
  <c r="CI58" i="1"/>
  <c r="EI58" i="1" s="1"/>
  <c r="CA58" i="1"/>
  <c r="DJ38" i="1"/>
  <c r="FJ38" i="1" s="1"/>
  <c r="DB38" i="1"/>
  <c r="FB38" i="1" s="1"/>
  <c r="CT38" i="1"/>
  <c r="ET38" i="1" s="1"/>
  <c r="CL38" i="1"/>
  <c r="EL38" i="1" s="1"/>
  <c r="CD38" i="1"/>
  <c r="BV38" i="1"/>
  <c r="DI38" i="1"/>
  <c r="FI38" i="1" s="1"/>
  <c r="DA38" i="1"/>
  <c r="FA38" i="1" s="1"/>
  <c r="CS38" i="1"/>
  <c r="ES38" i="1" s="1"/>
  <c r="CK38" i="1"/>
  <c r="EK38" i="1" s="1"/>
  <c r="CC38" i="1"/>
  <c r="BU38" i="1"/>
  <c r="DH38" i="1"/>
  <c r="FH38" i="1" s="1"/>
  <c r="CZ38" i="1"/>
  <c r="EZ38" i="1" s="1"/>
  <c r="CR38" i="1"/>
  <c r="ER38" i="1" s="1"/>
  <c r="CJ38" i="1"/>
  <c r="EJ38" i="1" s="1"/>
  <c r="CB38" i="1"/>
  <c r="BT38" i="1"/>
  <c r="DG38" i="1"/>
  <c r="FG38" i="1" s="1"/>
  <c r="CY38" i="1"/>
  <c r="EY38" i="1" s="1"/>
  <c r="CQ38" i="1"/>
  <c r="EQ38" i="1" s="1"/>
  <c r="CI38" i="1"/>
  <c r="EI38" i="1" s="1"/>
  <c r="CA38" i="1"/>
  <c r="BS38" i="1"/>
  <c r="DF38" i="1"/>
  <c r="FF38" i="1" s="1"/>
  <c r="CX38" i="1"/>
  <c r="EX38" i="1" s="1"/>
  <c r="CP38" i="1"/>
  <c r="EP38" i="1" s="1"/>
  <c r="CH38" i="1"/>
  <c r="BZ38" i="1"/>
  <c r="BR38" i="1"/>
  <c r="DE38" i="1"/>
  <c r="FE38" i="1" s="1"/>
  <c r="CW38" i="1"/>
  <c r="EW38" i="1" s="1"/>
  <c r="CO38" i="1"/>
  <c r="EO38" i="1" s="1"/>
  <c r="CG38" i="1"/>
  <c r="BY38" i="1"/>
  <c r="BV30" i="1"/>
  <c r="CB27" i="1"/>
  <c r="DE52" i="1"/>
  <c r="FE52" i="1" s="1"/>
  <c r="BZ27" i="1"/>
  <c r="CH27" i="1"/>
  <c r="BS45" i="1"/>
  <c r="CD30" i="1"/>
  <c r="CU27" i="1"/>
  <c r="CK52" i="1"/>
  <c r="EK52" i="1" s="1"/>
  <c r="CI45" i="1"/>
  <c r="BT26" i="1"/>
  <c r="DK27" i="1"/>
  <c r="FK27" i="1" s="1"/>
  <c r="DO43" i="1"/>
  <c r="BS27" i="1"/>
  <c r="BU52" i="1"/>
  <c r="DJ52" i="1"/>
  <c r="FJ52" i="1" s="1"/>
  <c r="CE52" i="1"/>
  <c r="DI27" i="1"/>
  <c r="FI27" i="1" s="1"/>
  <c r="CI19" i="1"/>
  <c r="EI19" i="1" s="1"/>
  <c r="BT27" i="1"/>
  <c r="CN48" i="1"/>
  <c r="EN48" i="1" s="1"/>
  <c r="CA34" i="1"/>
  <c r="BX25" i="1"/>
  <c r="CS27" i="1"/>
  <c r="ES27" i="1" s="1"/>
  <c r="CO52" i="1"/>
  <c r="EO52" i="1" s="1"/>
  <c r="CY34" i="1"/>
  <c r="EY34" i="1" s="1"/>
  <c r="CE51" i="1"/>
  <c r="CL34" i="1"/>
  <c r="EL34" i="1" s="1"/>
  <c r="BY51" i="1"/>
  <c r="CQ51" i="1"/>
  <c r="EQ51" i="1" s="1"/>
  <c r="DG25" i="1"/>
  <c r="FG25" i="1" s="1"/>
  <c r="CH25" i="1"/>
  <c r="CA25" i="1"/>
  <c r="BY25" i="1"/>
  <c r="CA48" i="1"/>
  <c r="DK64" i="1"/>
  <c r="FK64" i="1" s="1"/>
  <c r="DK48" i="1"/>
  <c r="FK48" i="1" s="1"/>
  <c r="CJ30" i="1"/>
  <c r="EJ30" i="1" s="1"/>
  <c r="BU19" i="1"/>
  <c r="BP48" i="1"/>
  <c r="CP64" i="1"/>
  <c r="EP64" i="1" s="1"/>
  <c r="DA48" i="1"/>
  <c r="FA48" i="1" s="1"/>
  <c r="DK34" i="1"/>
  <c r="FK34" i="1" s="1"/>
  <c r="CC19" i="1"/>
  <c r="DA64" i="1"/>
  <c r="FA64" i="1" s="1"/>
  <c r="BS47" i="1"/>
  <c r="CZ48" i="1"/>
  <c r="EZ48" i="1" s="1"/>
  <c r="DJ34" i="1"/>
  <c r="FJ34" i="1" s="1"/>
  <c r="CI34" i="1"/>
  <c r="EI34" i="1" s="1"/>
  <c r="BY48" i="1"/>
  <c r="DJ48" i="1"/>
  <c r="FJ48" i="1" s="1"/>
  <c r="CC34" i="1"/>
  <c r="BP47" i="1"/>
  <c r="CP48" i="1"/>
  <c r="EP48" i="1" s="1"/>
  <c r="DA34" i="1"/>
  <c r="FA34" i="1" s="1"/>
  <c r="BO27" i="1"/>
  <c r="DO27" i="1" s="1"/>
  <c r="CA27" i="1"/>
  <c r="CG52" i="1"/>
  <c r="BQ52" i="1"/>
  <c r="BY46" i="1"/>
  <c r="DI52" i="1"/>
  <c r="FI52" i="1" s="1"/>
  <c r="CL52" i="1"/>
  <c r="EL52" i="1" s="1"/>
  <c r="DJ27" i="1"/>
  <c r="FJ27" i="1" s="1"/>
  <c r="CT27" i="1"/>
  <c r="ET27" i="1" s="1"/>
  <c r="BR27" i="1"/>
  <c r="CG27" i="1"/>
  <c r="BY27" i="1"/>
  <c r="CD52" i="1"/>
  <c r="DB52" i="1"/>
  <c r="FB52" i="1" s="1"/>
  <c r="DE27" i="1"/>
  <c r="FE27" i="1" s="1"/>
  <c r="CO27" i="1"/>
  <c r="EO27" i="1" s="1"/>
  <c r="BQ27" i="1"/>
  <c r="CF27" i="1"/>
  <c r="BX27" i="1"/>
  <c r="CC52" i="1"/>
  <c r="DA52" i="1"/>
  <c r="FA52" i="1" s="1"/>
  <c r="EQ43" i="1"/>
  <c r="DC27" i="1"/>
  <c r="FC27" i="1" s="1"/>
  <c r="CI27" i="1"/>
  <c r="EI27" i="1" s="1"/>
  <c r="BP27" i="1"/>
  <c r="CE27" i="1"/>
  <c r="BW27" i="1"/>
  <c r="BY52" i="1"/>
  <c r="CW52" i="1"/>
  <c r="EW52" i="1" s="1"/>
  <c r="DB27" i="1"/>
  <c r="FB27" i="1" s="1"/>
  <c r="CD27" i="1"/>
  <c r="BV27" i="1"/>
  <c r="BW52" i="1"/>
  <c r="CT52" i="1"/>
  <c r="ET52" i="1" s="1"/>
  <c r="DA27" i="1"/>
  <c r="FA27" i="1" s="1"/>
  <c r="CC27" i="1"/>
  <c r="BU27" i="1"/>
  <c r="BV52" i="1"/>
  <c r="CS52" i="1"/>
  <c r="ES52" i="1" s="1"/>
  <c r="CW27" i="1"/>
  <c r="EW27" i="1" s="1"/>
  <c r="BX48" i="1"/>
  <c r="CM48" i="1"/>
  <c r="EM48" i="1" s="1"/>
  <c r="BX34" i="1"/>
  <c r="BS34" i="1"/>
  <c r="DI48" i="1"/>
  <c r="FI48" i="1" s="1"/>
  <c r="DI34" i="1"/>
  <c r="FI34" i="1" s="1"/>
  <c r="BW48" i="1"/>
  <c r="DH48" i="1"/>
  <c r="FH48" i="1" s="1"/>
  <c r="CL48" i="1"/>
  <c r="EL48" i="1" s="1"/>
  <c r="CU34" i="1"/>
  <c r="EU34" i="1" s="1"/>
  <c r="BR34" i="1"/>
  <c r="CF34" i="1"/>
  <c r="BV34" i="1"/>
  <c r="BZ64" i="1"/>
  <c r="CE48" i="1"/>
  <c r="BU48" i="1"/>
  <c r="DD48" i="1"/>
  <c r="FD48" i="1" s="1"/>
  <c r="CT48" i="1"/>
  <c r="ET48" i="1" s="1"/>
  <c r="CJ48" i="1"/>
  <c r="EJ48" i="1" s="1"/>
  <c r="DD34" i="1"/>
  <c r="FD34" i="1" s="1"/>
  <c r="CS34" i="1"/>
  <c r="ES34" i="1" s="1"/>
  <c r="CX48" i="1"/>
  <c r="EX48" i="1" s="1"/>
  <c r="CV34" i="1"/>
  <c r="EV34" i="1" s="1"/>
  <c r="CG48" i="1"/>
  <c r="BW34" i="1"/>
  <c r="CH64" i="1"/>
  <c r="CF48" i="1"/>
  <c r="DF48" i="1"/>
  <c r="FF48" i="1" s="1"/>
  <c r="CK48" i="1"/>
  <c r="EK48" i="1" s="1"/>
  <c r="CT34" i="1"/>
  <c r="ET34" i="1" s="1"/>
  <c r="BQ34" i="1"/>
  <c r="CE34" i="1"/>
  <c r="BU34" i="1"/>
  <c r="BY23" i="1"/>
  <c r="BX64" i="1"/>
  <c r="CD48" i="1"/>
  <c r="BS48" i="1"/>
  <c r="DC48" i="1"/>
  <c r="FC48" i="1" s="1"/>
  <c r="CS48" i="1"/>
  <c r="ES48" i="1" s="1"/>
  <c r="DI45" i="1"/>
  <c r="FI45" i="1" s="1"/>
  <c r="DC34" i="1"/>
  <c r="FC34" i="1" s="1"/>
  <c r="CR34" i="1"/>
  <c r="ER34" i="1" s="1"/>
  <c r="BY34" i="1"/>
  <c r="BO48" i="1"/>
  <c r="DO48" i="1" s="1"/>
  <c r="BO34" i="1"/>
  <c r="DO34" i="1" s="1"/>
  <c r="CV48" i="1"/>
  <c r="EV48" i="1" s="1"/>
  <c r="DG34" i="1"/>
  <c r="FG34" i="1" s="1"/>
  <c r="CG34" i="1"/>
  <c r="BV48" i="1"/>
  <c r="CU48" i="1"/>
  <c r="EU48" i="1" s="1"/>
  <c r="DE34" i="1"/>
  <c r="FE34" i="1" s="1"/>
  <c r="BP30" i="1"/>
  <c r="CD34" i="1"/>
  <c r="BY33" i="1"/>
  <c r="CE19" i="1"/>
  <c r="BP64" i="1"/>
  <c r="CC48" i="1"/>
  <c r="BQ48" i="1"/>
  <c r="DL48" i="1"/>
  <c r="FL48" i="1" s="1"/>
  <c r="DB48" i="1"/>
  <c r="FB48" i="1" s="1"/>
  <c r="DB45" i="1"/>
  <c r="FB45" i="1" s="1"/>
  <c r="DL34" i="1"/>
  <c r="FL34" i="1" s="1"/>
  <c r="DB34" i="1"/>
  <c r="FB34" i="1" s="1"/>
  <c r="DC64" i="1"/>
  <c r="FC64" i="1" s="1"/>
  <c r="CS64" i="1"/>
  <c r="ES64" i="1" s="1"/>
  <c r="CG33" i="1"/>
  <c r="BY64" i="1"/>
  <c r="BQ47" i="1"/>
  <c r="DL64" i="1"/>
  <c r="FL64" i="1" s="1"/>
  <c r="DB64" i="1"/>
  <c r="FB64" i="1" s="1"/>
  <c r="CR64" i="1"/>
  <c r="ER64" i="1" s="1"/>
  <c r="BX33" i="1"/>
  <c r="BU32" i="1"/>
  <c r="CF64" i="1"/>
  <c r="BT64" i="1"/>
  <c r="BT49" i="1"/>
  <c r="CF47" i="1"/>
  <c r="DI64" i="1"/>
  <c r="FI64" i="1" s="1"/>
  <c r="CX64" i="1"/>
  <c r="EX64" i="1" s="1"/>
  <c r="CM64" i="1"/>
  <c r="EM64" i="1" s="1"/>
  <c r="BV64" i="1"/>
  <c r="CG47" i="1"/>
  <c r="DJ64" i="1"/>
  <c r="FJ64" i="1" s="1"/>
  <c r="BS23" i="1"/>
  <c r="CD64" i="1"/>
  <c r="BS64" i="1"/>
  <c r="CE47" i="1"/>
  <c r="DH64" i="1"/>
  <c r="FH64" i="1" s="1"/>
  <c r="CV64" i="1"/>
  <c r="EV64" i="1" s="1"/>
  <c r="CL64" i="1"/>
  <c r="EL64" i="1" s="1"/>
  <c r="CV49" i="1"/>
  <c r="EV49" i="1" s="1"/>
  <c r="DK33" i="1"/>
  <c r="FK33" i="1" s="1"/>
  <c r="BO33" i="1"/>
  <c r="DO33" i="1" s="1"/>
  <c r="CG64" i="1"/>
  <c r="CZ64" i="1"/>
  <c r="EZ64" i="1" s="1"/>
  <c r="CB64" i="1"/>
  <c r="BR64" i="1"/>
  <c r="BY47" i="1"/>
  <c r="DF64" i="1"/>
  <c r="FF64" i="1" s="1"/>
  <c r="CU64" i="1"/>
  <c r="EU64" i="1" s="1"/>
  <c r="CK64" i="1"/>
  <c r="EK64" i="1" s="1"/>
  <c r="CN47" i="1"/>
  <c r="EN47" i="1" s="1"/>
  <c r="DC33" i="1"/>
  <c r="FC33" i="1" s="1"/>
  <c r="CN64" i="1"/>
  <c r="EN64" i="1" s="1"/>
  <c r="BO64" i="1"/>
  <c r="DO64" i="1" s="1"/>
  <c r="CA64" i="1"/>
  <c r="BQ64" i="1"/>
  <c r="DD64" i="1"/>
  <c r="FD64" i="1" s="1"/>
  <c r="CT64" i="1"/>
  <c r="ET64" i="1" s="1"/>
  <c r="CW51" i="1"/>
  <c r="EW51" i="1" s="1"/>
  <c r="BO25" i="1"/>
  <c r="DO25" i="1" s="1"/>
  <c r="CC30" i="1"/>
  <c r="BZ25" i="1"/>
  <c r="BZ51" i="1"/>
  <c r="BQ45" i="1"/>
  <c r="CR51" i="1"/>
  <c r="ER51" i="1" s="1"/>
  <c r="DG45" i="1"/>
  <c r="FG45" i="1" s="1"/>
  <c r="DL25" i="1"/>
  <c r="FL25" i="1" s="1"/>
  <c r="CY45" i="1"/>
  <c r="EY45" i="1" s="1"/>
  <c r="DD25" i="1"/>
  <c r="FD25" i="1" s="1"/>
  <c r="CG25" i="1"/>
  <c r="BW25" i="1"/>
  <c r="BR51" i="1"/>
  <c r="CJ51" i="1"/>
  <c r="EJ51" i="1" s="1"/>
  <c r="CS45" i="1"/>
  <c r="ES45" i="1" s="1"/>
  <c r="CZ30" i="1"/>
  <c r="EZ30" i="1" s="1"/>
  <c r="CL25" i="1"/>
  <c r="EL25" i="1" s="1"/>
  <c r="BS25" i="1"/>
  <c r="CF25" i="1"/>
  <c r="BU25" i="1"/>
  <c r="CB45" i="1"/>
  <c r="DH51" i="1"/>
  <c r="FH51" i="1" s="1"/>
  <c r="CQ45" i="1"/>
  <c r="EQ45" i="1" s="1"/>
  <c r="CY30" i="1"/>
  <c r="EY30" i="1" s="1"/>
  <c r="CO51" i="1"/>
  <c r="EO51" i="1" s="1"/>
  <c r="BQ25" i="1"/>
  <c r="CE25" i="1"/>
  <c r="BY45" i="1"/>
  <c r="DG51" i="1"/>
  <c r="FG51" i="1" s="1"/>
  <c r="CL45" i="1"/>
  <c r="EL45" i="1" s="1"/>
  <c r="CW30" i="1"/>
  <c r="EW30" i="1" s="1"/>
  <c r="BW51" i="1"/>
  <c r="DG30" i="1"/>
  <c r="FG30" i="1" s="1"/>
  <c r="BO30" i="1"/>
  <c r="DO30" i="1" s="1"/>
  <c r="BP25" i="1"/>
  <c r="CC25" i="1"/>
  <c r="CH51" i="1"/>
  <c r="BT45" i="1"/>
  <c r="DJ45" i="1"/>
  <c r="FJ45" i="1" s="1"/>
  <c r="CH18" i="1"/>
  <c r="BV18" i="1"/>
  <c r="CD18" i="1"/>
  <c r="BT18" i="1"/>
  <c r="CF18" i="1"/>
  <c r="CC18" i="1"/>
  <c r="BU18" i="1"/>
  <c r="BS18" i="1"/>
  <c r="CB18" i="1"/>
  <c r="BX18" i="1"/>
  <c r="BR18" i="1"/>
  <c r="CA18" i="1"/>
  <c r="BP18" i="1"/>
  <c r="CO64" i="1"/>
  <c r="EO64" i="1" s="1"/>
  <c r="CW64" i="1"/>
  <c r="EW64" i="1" s="1"/>
  <c r="DE64" i="1"/>
  <c r="FE64" i="1" s="1"/>
  <c r="BU64" i="1"/>
  <c r="CC64" i="1"/>
  <c r="CI64" i="1"/>
  <c r="EI64" i="1" s="1"/>
  <c r="CQ64" i="1"/>
  <c r="EQ64" i="1" s="1"/>
  <c r="CY64" i="1"/>
  <c r="EY64" i="1" s="1"/>
  <c r="DG64" i="1"/>
  <c r="FG64" i="1" s="1"/>
  <c r="BW64" i="1"/>
  <c r="CE64" i="1"/>
  <c r="CI47" i="1"/>
  <c r="EI47" i="1" s="1"/>
  <c r="DD47" i="1"/>
  <c r="FD47" i="1" s="1"/>
  <c r="BX47" i="1"/>
  <c r="BO47" i="1"/>
  <c r="DO47" i="1" s="1"/>
  <c r="CA47" i="1"/>
  <c r="CM33" i="1"/>
  <c r="EM33" i="1" s="1"/>
  <c r="CF33" i="1"/>
  <c r="BQ33" i="1"/>
  <c r="CL18" i="1"/>
  <c r="EL18" i="1" s="1"/>
  <c r="BW18" i="1"/>
  <c r="CE18" i="1"/>
  <c r="BO18" i="1"/>
  <c r="DO18" i="1" s="1"/>
  <c r="BY18" i="1"/>
  <c r="CG18" i="1"/>
  <c r="BQ18" i="1"/>
  <c r="DF25" i="1"/>
  <c r="FF25" i="1" s="1"/>
  <c r="CJ45" i="1"/>
  <c r="EJ45" i="1" s="1"/>
  <c r="CT45" i="1"/>
  <c r="ET45" i="1" s="1"/>
  <c r="CA45" i="1"/>
  <c r="DA45" i="1"/>
  <c r="CG45" i="1"/>
  <c r="CP30" i="1"/>
  <c r="EP30" i="1" s="1"/>
  <c r="CI30" i="1"/>
  <c r="EI30" i="1" s="1"/>
  <c r="DE30" i="1"/>
  <c r="FE30" i="1" s="1"/>
  <c r="BU30" i="1"/>
  <c r="CO30" i="1"/>
  <c r="EO30" i="1" s="1"/>
  <c r="DH30" i="1"/>
  <c r="FH30" i="1" s="1"/>
  <c r="CA30" i="1"/>
  <c r="CX25" i="1"/>
  <c r="EX25" i="1" s="1"/>
  <c r="CR30" i="1"/>
  <c r="ER30" i="1" s="1"/>
  <c r="CP51" i="1"/>
  <c r="EP51" i="1" s="1"/>
  <c r="CY51" i="1"/>
  <c r="EY51" i="1" s="1"/>
  <c r="CG51" i="1"/>
  <c r="CI51" i="1"/>
  <c r="EI51" i="1" s="1"/>
  <c r="DE51" i="1"/>
  <c r="FE51" i="1" s="1"/>
  <c r="BQ51" i="1"/>
  <c r="BO51" i="1"/>
  <c r="DO51" i="1" s="1"/>
  <c r="CI26" i="1"/>
  <c r="EI26" i="1" s="1"/>
  <c r="CX26" i="1"/>
  <c r="EX26" i="1" s="1"/>
  <c r="CB26" i="1"/>
  <c r="BR26" i="1"/>
  <c r="BO26" i="1"/>
  <c r="DO26" i="1" s="1"/>
  <c r="CI25" i="1"/>
  <c r="EI25" i="1" s="1"/>
  <c r="CV25" i="1"/>
  <c r="EV25" i="1" s="1"/>
  <c r="BT25" i="1"/>
  <c r="CB25" i="1"/>
  <c r="BR25" i="1"/>
  <c r="CY25" i="1"/>
  <c r="EY25" i="1" s="1"/>
  <c r="BV25" i="1"/>
  <c r="CD25" i="1"/>
  <c r="CQ18" i="1"/>
  <c r="EQ18" i="1" s="1"/>
  <c r="CO48" i="1"/>
  <c r="EO48" i="1" s="1"/>
  <c r="CW48" i="1"/>
  <c r="EW48" i="1" s="1"/>
  <c r="DE48" i="1"/>
  <c r="FE48" i="1" s="1"/>
  <c r="BR48" i="1"/>
  <c r="BZ48" i="1"/>
  <c r="CH48" i="1"/>
  <c r="CI48" i="1"/>
  <c r="EI48" i="1" s="1"/>
  <c r="CQ48" i="1"/>
  <c r="EQ48" i="1" s="1"/>
  <c r="CY48" i="1"/>
  <c r="EY48" i="1" s="1"/>
  <c r="DG48" i="1"/>
  <c r="FG48" i="1" s="1"/>
  <c r="BT48" i="1"/>
  <c r="CB48" i="1"/>
  <c r="CP34" i="1"/>
  <c r="EP34" i="1" s="1"/>
  <c r="CM34" i="1"/>
  <c r="EM34" i="1" s="1"/>
  <c r="CW34" i="1"/>
  <c r="EW34" i="1" s="1"/>
  <c r="DF34" i="1"/>
  <c r="FF34" i="1" s="1"/>
  <c r="BZ34" i="1"/>
  <c r="CH34" i="1"/>
  <c r="CQ34" i="1"/>
  <c r="EQ34" i="1" s="1"/>
  <c r="CZ34" i="1"/>
  <c r="EZ34" i="1" s="1"/>
  <c r="DH34" i="1"/>
  <c r="FH34" i="1" s="1"/>
  <c r="BT34" i="1"/>
  <c r="CB34" i="1"/>
  <c r="BP34" i="1"/>
  <c r="BX23" i="1"/>
  <c r="CS19" i="1"/>
  <c r="ES19" i="1" s="1"/>
  <c r="CN49" i="1"/>
  <c r="EN49" i="1" s="1"/>
  <c r="BO35" i="1"/>
  <c r="DO35" i="1" s="1"/>
  <c r="CC35" i="1"/>
  <c r="CG23" i="1"/>
  <c r="BU35" i="1"/>
  <c r="CF23" i="1"/>
  <c r="CB49" i="1"/>
  <c r="CU23" i="1"/>
  <c r="EU23" i="1" s="1"/>
  <c r="DB19" i="1"/>
  <c r="FB19" i="1" s="1"/>
  <c r="CZ47" i="1"/>
  <c r="EZ47" i="1" s="1"/>
  <c r="CV47" i="1"/>
  <c r="EV47" i="1" s="1"/>
  <c r="DL47" i="1"/>
  <c r="FL47" i="1" s="1"/>
  <c r="CJ47" i="1"/>
  <c r="EJ47" i="1" s="1"/>
  <c r="DH47" i="1"/>
  <c r="FH47" i="1" s="1"/>
  <c r="DF47" i="1"/>
  <c r="FF47" i="1" s="1"/>
  <c r="DE47" i="1"/>
  <c r="FE47" i="1" s="1"/>
  <c r="CR47" i="1"/>
  <c r="ER47" i="1" s="1"/>
  <c r="CP47" i="1"/>
  <c r="EP47" i="1" s="1"/>
  <c r="CO47" i="1"/>
  <c r="EO47" i="1" s="1"/>
  <c r="CX47" i="1"/>
  <c r="EX47" i="1" s="1"/>
  <c r="CW47" i="1"/>
  <c r="EW47" i="1" s="1"/>
  <c r="CA36" i="1"/>
  <c r="BS36" i="1"/>
  <c r="BV47" i="1"/>
  <c r="DK47" i="1"/>
  <c r="FK47" i="1" s="1"/>
  <c r="DC47" i="1"/>
  <c r="FC47" i="1" s="1"/>
  <c r="CM47" i="1"/>
  <c r="EM47" i="1" s="1"/>
  <c r="CC47" i="1"/>
  <c r="BU47" i="1"/>
  <c r="DJ47" i="1"/>
  <c r="FJ47" i="1" s="1"/>
  <c r="DB47" i="1"/>
  <c r="FB47" i="1" s="1"/>
  <c r="CT47" i="1"/>
  <c r="ET47" i="1" s="1"/>
  <c r="CL47" i="1"/>
  <c r="EL47" i="1" s="1"/>
  <c r="CD47" i="1"/>
  <c r="CU47" i="1"/>
  <c r="EU47" i="1" s="1"/>
  <c r="CB47" i="1"/>
  <c r="BT47" i="1"/>
  <c r="DI47" i="1"/>
  <c r="FI47" i="1" s="1"/>
  <c r="DA47" i="1"/>
  <c r="FA47" i="1" s="1"/>
  <c r="CS47" i="1"/>
  <c r="ES47" i="1" s="1"/>
  <c r="CK47" i="1"/>
  <c r="EK47" i="1" s="1"/>
  <c r="CH47" i="1"/>
  <c r="BZ47" i="1"/>
  <c r="BR47" i="1"/>
  <c r="DG47" i="1"/>
  <c r="FG47" i="1" s="1"/>
  <c r="CY47" i="1"/>
  <c r="EY47" i="1" s="1"/>
  <c r="CQ47" i="1"/>
  <c r="EQ47" i="1" s="1"/>
  <c r="CP26" i="1"/>
  <c r="EP26" i="1" s="1"/>
  <c r="DH27" i="1"/>
  <c r="FH27" i="1" s="1"/>
  <c r="CZ27" i="1"/>
  <c r="EZ27" i="1" s="1"/>
  <c r="CR27" i="1"/>
  <c r="ER27" i="1" s="1"/>
  <c r="DG27" i="1"/>
  <c r="FG27" i="1" s="1"/>
  <c r="CY27" i="1"/>
  <c r="EY27" i="1" s="1"/>
  <c r="CQ27" i="1"/>
  <c r="EQ27" i="1" s="1"/>
  <c r="DF27" i="1"/>
  <c r="FF27" i="1" s="1"/>
  <c r="CX27" i="1"/>
  <c r="EX27" i="1" s="1"/>
  <c r="CP27" i="1"/>
  <c r="EP27" i="1" s="1"/>
  <c r="DL27" i="1"/>
  <c r="FL27" i="1" s="1"/>
  <c r="DD27" i="1"/>
  <c r="FD27" i="1" s="1"/>
  <c r="CV27" i="1"/>
  <c r="EV27" i="1" s="1"/>
  <c r="CK27" i="1"/>
  <c r="EK27" i="1" s="1"/>
  <c r="CN27" i="1"/>
  <c r="EN27" i="1" s="1"/>
  <c r="CM27" i="1"/>
  <c r="EM27" i="1" s="1"/>
  <c r="CL27" i="1"/>
  <c r="EL27" i="1" s="1"/>
  <c r="CP25" i="1"/>
  <c r="DE25" i="1"/>
  <c r="FE25" i="1" s="1"/>
  <c r="CW25" i="1"/>
  <c r="EW25" i="1" s="1"/>
  <c r="CN25" i="1"/>
  <c r="EN25" i="1" s="1"/>
  <c r="DK25" i="1"/>
  <c r="FK25" i="1" s="1"/>
  <c r="DC25" i="1"/>
  <c r="CU25" i="1"/>
  <c r="CK25" i="1"/>
  <c r="DJ25" i="1"/>
  <c r="FJ25" i="1" s="1"/>
  <c r="DB25" i="1"/>
  <c r="FB25" i="1" s="1"/>
  <c r="CT25" i="1"/>
  <c r="ET25" i="1" s="1"/>
  <c r="CJ25" i="1"/>
  <c r="EJ25" i="1" s="1"/>
  <c r="DI25" i="1"/>
  <c r="FI25" i="1" s="1"/>
  <c r="DA25" i="1"/>
  <c r="CS25" i="1"/>
  <c r="DH25" i="1"/>
  <c r="FH25" i="1" s="1"/>
  <c r="CZ25" i="1"/>
  <c r="EZ25" i="1" s="1"/>
  <c r="CR25" i="1"/>
  <c r="ER25" i="1" s="1"/>
  <c r="CB52" i="1"/>
  <c r="BT52" i="1"/>
  <c r="DH52" i="1"/>
  <c r="FH52" i="1" s="1"/>
  <c r="CZ52" i="1"/>
  <c r="EZ52" i="1" s="1"/>
  <c r="CR52" i="1"/>
  <c r="ER52" i="1" s="1"/>
  <c r="CJ52" i="1"/>
  <c r="EJ52" i="1" s="1"/>
  <c r="BO52" i="1"/>
  <c r="DO52" i="1" s="1"/>
  <c r="CA52" i="1"/>
  <c r="BS52" i="1"/>
  <c r="DG52" i="1"/>
  <c r="FG52" i="1" s="1"/>
  <c r="CY52" i="1"/>
  <c r="EY52" i="1" s="1"/>
  <c r="CQ52" i="1"/>
  <c r="EQ52" i="1" s="1"/>
  <c r="CI52" i="1"/>
  <c r="EI52" i="1" s="1"/>
  <c r="CH52" i="1"/>
  <c r="BZ52" i="1"/>
  <c r="BR52" i="1"/>
  <c r="DF52" i="1"/>
  <c r="FF52" i="1" s="1"/>
  <c r="CX52" i="1"/>
  <c r="EX52" i="1" s="1"/>
  <c r="CP52" i="1"/>
  <c r="EP52" i="1" s="1"/>
  <c r="CF52" i="1"/>
  <c r="BX52" i="1"/>
  <c r="BP52" i="1"/>
  <c r="DL52" i="1"/>
  <c r="FL52" i="1" s="1"/>
  <c r="DD52" i="1"/>
  <c r="FD52" i="1" s="1"/>
  <c r="CV52" i="1"/>
  <c r="EV52" i="1" s="1"/>
  <c r="CN52" i="1"/>
  <c r="EN52" i="1" s="1"/>
  <c r="DK52" i="1"/>
  <c r="FK52" i="1" s="1"/>
  <c r="DC52" i="1"/>
  <c r="FC52" i="1" s="1"/>
  <c r="CU52" i="1"/>
  <c r="EU52" i="1" s="1"/>
  <c r="CQ53" i="1"/>
  <c r="EQ53" i="1" s="1"/>
  <c r="CB53" i="1"/>
  <c r="DI53" i="1"/>
  <c r="FI53" i="1" s="1"/>
  <c r="CL53" i="1"/>
  <c r="EL53" i="1" s="1"/>
  <c r="CS53" i="1"/>
  <c r="ES53" i="1" s="1"/>
  <c r="CG53" i="1"/>
  <c r="DJ53" i="1"/>
  <c r="FJ53" i="1" s="1"/>
  <c r="CA53" i="1"/>
  <c r="DG53" i="1"/>
  <c r="FG53" i="1" s="1"/>
  <c r="CK53" i="1"/>
  <c r="EK53" i="1" s="1"/>
  <c r="BY53" i="1"/>
  <c r="DB53" i="1"/>
  <c r="FB53" i="1" s="1"/>
  <c r="DA53" i="1"/>
  <c r="FA53" i="1" s="1"/>
  <c r="CI53" i="1"/>
  <c r="EI53" i="1" s="1"/>
  <c r="BT53" i="1"/>
  <c r="BS53" i="1"/>
  <c r="CY53" i="1"/>
  <c r="EY53" i="1" s="1"/>
  <c r="BQ53" i="1"/>
  <c r="CT53" i="1"/>
  <c r="ET53" i="1" s="1"/>
  <c r="DK54" i="1"/>
  <c r="FK54" i="1" s="1"/>
  <c r="DJ54" i="1"/>
  <c r="FJ54" i="1" s="1"/>
  <c r="CG54" i="1"/>
  <c r="CF54" i="1"/>
  <c r="DB54" i="1"/>
  <c r="FB54" i="1" s="1"/>
  <c r="BY54" i="1"/>
  <c r="CU54" i="1"/>
  <c r="EU54" i="1" s="1"/>
  <c r="CT54" i="1"/>
  <c r="ET54" i="1" s="1"/>
  <c r="DC54" i="1"/>
  <c r="FC54" i="1" s="1"/>
  <c r="BX54" i="1"/>
  <c r="BQ54" i="1"/>
  <c r="CM54" i="1"/>
  <c r="EM54" i="1" s="1"/>
  <c r="BP54" i="1"/>
  <c r="DG36" i="1"/>
  <c r="FG36" i="1" s="1"/>
  <c r="BS50" i="1"/>
  <c r="DF50" i="1"/>
  <c r="FF50" i="1" s="1"/>
  <c r="CP50" i="1"/>
  <c r="EP50" i="1" s="1"/>
  <c r="BO50" i="1"/>
  <c r="DO50" i="1" s="1"/>
  <c r="CH50" i="1"/>
  <c r="BZ50" i="1"/>
  <c r="BR50" i="1"/>
  <c r="DE50" i="1"/>
  <c r="FE50" i="1" s="1"/>
  <c r="CW50" i="1"/>
  <c r="EW50" i="1" s="1"/>
  <c r="CO50" i="1"/>
  <c r="EO50" i="1" s="1"/>
  <c r="CA50" i="1"/>
  <c r="CX50" i="1"/>
  <c r="EX50" i="1" s="1"/>
  <c r="CG50" i="1"/>
  <c r="BY50" i="1"/>
  <c r="BQ50" i="1"/>
  <c r="DL50" i="1"/>
  <c r="FL50" i="1" s="1"/>
  <c r="DD50" i="1"/>
  <c r="FD50" i="1" s="1"/>
  <c r="CV50" i="1"/>
  <c r="EV50" i="1" s="1"/>
  <c r="CK50" i="1"/>
  <c r="EK50" i="1" s="1"/>
  <c r="CE50" i="1"/>
  <c r="BW50" i="1"/>
  <c r="DJ50" i="1"/>
  <c r="FJ50" i="1" s="1"/>
  <c r="DB50" i="1"/>
  <c r="FB50" i="1" s="1"/>
  <c r="CT50" i="1"/>
  <c r="ET50" i="1" s="1"/>
  <c r="BX50" i="1"/>
  <c r="DK50" i="1"/>
  <c r="FK50" i="1" s="1"/>
  <c r="CU50" i="1"/>
  <c r="EU50" i="1" s="1"/>
  <c r="CD50" i="1"/>
  <c r="BV50" i="1"/>
  <c r="DI50" i="1"/>
  <c r="FI50" i="1" s="1"/>
  <c r="DA50" i="1"/>
  <c r="FA50" i="1" s="1"/>
  <c r="CS50" i="1"/>
  <c r="ES50" i="1" s="1"/>
  <c r="CF50" i="1"/>
  <c r="BP50" i="1"/>
  <c r="DC50" i="1"/>
  <c r="FC50" i="1" s="1"/>
  <c r="CC50" i="1"/>
  <c r="BU50" i="1"/>
  <c r="DH50" i="1"/>
  <c r="FH50" i="1" s="1"/>
  <c r="CZ50" i="1"/>
  <c r="EZ50" i="1" s="1"/>
  <c r="CR50" i="1"/>
  <c r="ER50" i="1" s="1"/>
  <c r="CB50" i="1"/>
  <c r="BT50" i="1"/>
  <c r="DG50" i="1"/>
  <c r="FG50" i="1" s="1"/>
  <c r="CY50" i="1"/>
  <c r="EY50" i="1" s="1"/>
  <c r="CQ50" i="1"/>
  <c r="EQ50" i="1" s="1"/>
  <c r="CJ50" i="1"/>
  <c r="EJ50" i="1" s="1"/>
  <c r="CI50" i="1"/>
  <c r="EI50" i="1" s="1"/>
  <c r="CN50" i="1"/>
  <c r="EN50" i="1" s="1"/>
  <c r="CM50" i="1"/>
  <c r="EM50" i="1" s="1"/>
  <c r="DL49" i="1"/>
  <c r="FL49" i="1" s="1"/>
  <c r="DD49" i="1"/>
  <c r="FD49" i="1" s="1"/>
  <c r="EJ43" i="1"/>
  <c r="EI43" i="1"/>
  <c r="EY43" i="1"/>
  <c r="CQ36" i="1"/>
  <c r="EQ36" i="1" s="1"/>
  <c r="CI36" i="1"/>
  <c r="EI36" i="1" s="1"/>
  <c r="DB35" i="1"/>
  <c r="FB35" i="1" s="1"/>
  <c r="CT35" i="1"/>
  <c r="ET35" i="1" s="1"/>
  <c r="CL35" i="1"/>
  <c r="EL35" i="1" s="1"/>
  <c r="DJ35" i="1"/>
  <c r="FJ35" i="1" s="1"/>
  <c r="CK34" i="1"/>
  <c r="EK34" i="1" s="1"/>
  <c r="CJ34" i="1"/>
  <c r="EJ34" i="1" s="1"/>
  <c r="CN34" i="1"/>
  <c r="EN34" i="1" s="1"/>
  <c r="CY36" i="1"/>
  <c r="EY36" i="1" s="1"/>
  <c r="CH35" i="1"/>
  <c r="CG35" i="1"/>
  <c r="BY35" i="1"/>
  <c r="DF35" i="1"/>
  <c r="FF35" i="1" s="1"/>
  <c r="CX35" i="1"/>
  <c r="EX35" i="1" s="1"/>
  <c r="CF35" i="1"/>
  <c r="BX35" i="1"/>
  <c r="BP35" i="1"/>
  <c r="DE35" i="1"/>
  <c r="FE35" i="1" s="1"/>
  <c r="CW35" i="1"/>
  <c r="EW35" i="1" s="1"/>
  <c r="CO35" i="1"/>
  <c r="EO35" i="1" s="1"/>
  <c r="BZ35" i="1"/>
  <c r="BQ35" i="1"/>
  <c r="CP35" i="1"/>
  <c r="EP35" i="1" s="1"/>
  <c r="CE35" i="1"/>
  <c r="BW35" i="1"/>
  <c r="DL35" i="1"/>
  <c r="FL35" i="1" s="1"/>
  <c r="DD35" i="1"/>
  <c r="FD35" i="1" s="1"/>
  <c r="CV35" i="1"/>
  <c r="EV35" i="1" s="1"/>
  <c r="CN35" i="1"/>
  <c r="EN35" i="1" s="1"/>
  <c r="CD35" i="1"/>
  <c r="BV35" i="1"/>
  <c r="DK35" i="1"/>
  <c r="FK35" i="1" s="1"/>
  <c r="DC35" i="1"/>
  <c r="FC35" i="1" s="1"/>
  <c r="CU35" i="1"/>
  <c r="EU35" i="1" s="1"/>
  <c r="CM35" i="1"/>
  <c r="EM35" i="1" s="1"/>
  <c r="CB35" i="1"/>
  <c r="BT35" i="1"/>
  <c r="DI35" i="1"/>
  <c r="FI35" i="1" s="1"/>
  <c r="DA35" i="1"/>
  <c r="FA35" i="1" s="1"/>
  <c r="CS35" i="1"/>
  <c r="ES35" i="1" s="1"/>
  <c r="CK35" i="1"/>
  <c r="EK35" i="1" s="1"/>
  <c r="CA35" i="1"/>
  <c r="BS35" i="1"/>
  <c r="DH35" i="1"/>
  <c r="FH35" i="1" s="1"/>
  <c r="CZ35" i="1"/>
  <c r="EZ35" i="1" s="1"/>
  <c r="CR35" i="1"/>
  <c r="ER35" i="1" s="1"/>
  <c r="CJ35" i="1"/>
  <c r="EJ35" i="1" s="1"/>
  <c r="BR35" i="1"/>
  <c r="DG35" i="1"/>
  <c r="FG35" i="1" s="1"/>
  <c r="CY35" i="1"/>
  <c r="EY35" i="1" s="1"/>
  <c r="CQ35" i="1"/>
  <c r="EQ35" i="1" s="1"/>
  <c r="CY32" i="1"/>
  <c r="CU33" i="1"/>
  <c r="EU33" i="1" s="1"/>
  <c r="CX34" i="1"/>
  <c r="EX34" i="1" s="1"/>
  <c r="CO25" i="1"/>
  <c r="CM25" i="1"/>
  <c r="DK23" i="1"/>
  <c r="FK23" i="1" s="1"/>
  <c r="DC23" i="1"/>
  <c r="FC23" i="1" s="1"/>
  <c r="CM23" i="1"/>
  <c r="EM23" i="1" s="1"/>
  <c r="DJ19" i="1"/>
  <c r="FJ19" i="1" s="1"/>
  <c r="CQ19" i="1"/>
  <c r="EQ19" i="1" s="1"/>
  <c r="BP19" i="1"/>
  <c r="BX19" i="1"/>
  <c r="DI19" i="1"/>
  <c r="FI19" i="1" s="1"/>
  <c r="CL19" i="1"/>
  <c r="EL19" i="1" s="1"/>
  <c r="BW19" i="1"/>
  <c r="DG19" i="1"/>
  <c r="FG19" i="1" s="1"/>
  <c r="CK19" i="1"/>
  <c r="EK19" i="1" s="1"/>
  <c r="CY19" i="1"/>
  <c r="EY19" i="1" s="1"/>
  <c r="DA19" i="1"/>
  <c r="FA19" i="1" s="1"/>
  <c r="CF19" i="1"/>
  <c r="CT19" i="1"/>
  <c r="ET19" i="1" s="1"/>
  <c r="CS18" i="1"/>
  <c r="ES18" i="1" s="1"/>
  <c r="DL18" i="1"/>
  <c r="FL18" i="1" s="1"/>
  <c r="CP18" i="1"/>
  <c r="EP18" i="1" s="1"/>
  <c r="DG18" i="1"/>
  <c r="CN18" i="1"/>
  <c r="DD18" i="1"/>
  <c r="CK18" i="1"/>
  <c r="EK18" i="1" s="1"/>
  <c r="DA18" i="1"/>
  <c r="CZ18" i="1"/>
  <c r="EZ18" i="1" s="1"/>
  <c r="CY18" i="1"/>
  <c r="EY18" i="1" s="1"/>
  <c r="DI18" i="1"/>
  <c r="CX18" i="1"/>
  <c r="CJ18" i="1"/>
  <c r="DH18" i="1"/>
  <c r="CV18" i="1"/>
  <c r="EV18" i="1" s="1"/>
  <c r="CI18" i="1"/>
  <c r="DF18" i="1"/>
  <c r="FF18" i="1" s="1"/>
  <c r="CR18" i="1"/>
  <c r="ER18" i="1" s="1"/>
  <c r="CT32" i="1"/>
  <c r="CS32" i="1"/>
  <c r="CF32" i="1"/>
  <c r="DJ32" i="1"/>
  <c r="FJ32" i="1" s="1"/>
  <c r="CQ32" i="1"/>
  <c r="DI32" i="1"/>
  <c r="CL32" i="1"/>
  <c r="EL32" i="1" s="1"/>
  <c r="CE32" i="1"/>
  <c r="CC32" i="1"/>
  <c r="DG32" i="1"/>
  <c r="CK32" i="1"/>
  <c r="BP32" i="1"/>
  <c r="BX32" i="1"/>
  <c r="DB32" i="1"/>
  <c r="CI32" i="1"/>
  <c r="BW32" i="1"/>
  <c r="DA32" i="1"/>
  <c r="BQ26" i="1"/>
  <c r="CA26" i="1"/>
  <c r="CA49" i="1"/>
  <c r="BS49" i="1"/>
  <c r="CH36" i="1"/>
  <c r="BZ36" i="1"/>
  <c r="BR36" i="1"/>
  <c r="DK49" i="1"/>
  <c r="FK49" i="1" s="1"/>
  <c r="DC49" i="1"/>
  <c r="FC49" i="1" s="1"/>
  <c r="CU49" i="1"/>
  <c r="EU49" i="1" s="1"/>
  <c r="CM49" i="1"/>
  <c r="EM49" i="1" s="1"/>
  <c r="DF36" i="1"/>
  <c r="FF36" i="1" s="1"/>
  <c r="CX36" i="1"/>
  <c r="EX36" i="1" s="1"/>
  <c r="CP36" i="1"/>
  <c r="EP36" i="1" s="1"/>
  <c r="DE26" i="1"/>
  <c r="FE26" i="1" s="1"/>
  <c r="CW26" i="1"/>
  <c r="EW26" i="1" s="1"/>
  <c r="CO26" i="1"/>
  <c r="EO26" i="1" s="1"/>
  <c r="BP26" i="1"/>
  <c r="CH26" i="1"/>
  <c r="BZ26" i="1"/>
  <c r="CH49" i="1"/>
  <c r="BZ49" i="1"/>
  <c r="BR49" i="1"/>
  <c r="CG36" i="1"/>
  <c r="BY36" i="1"/>
  <c r="BQ36" i="1"/>
  <c r="DJ49" i="1"/>
  <c r="FJ49" i="1" s="1"/>
  <c r="DB49" i="1"/>
  <c r="FB49" i="1" s="1"/>
  <c r="CT49" i="1"/>
  <c r="ET49" i="1" s="1"/>
  <c r="CL49" i="1"/>
  <c r="EL49" i="1" s="1"/>
  <c r="DE36" i="1"/>
  <c r="FE36" i="1" s="1"/>
  <c r="CW36" i="1"/>
  <c r="EW36" i="1" s="1"/>
  <c r="CO36" i="1"/>
  <c r="EO36" i="1" s="1"/>
  <c r="DL26" i="1"/>
  <c r="FL26" i="1" s="1"/>
  <c r="DD26" i="1"/>
  <c r="FD26" i="1" s="1"/>
  <c r="CV26" i="1"/>
  <c r="EV26" i="1" s="1"/>
  <c r="CN26" i="1"/>
  <c r="EN26" i="1" s="1"/>
  <c r="CG26" i="1"/>
  <c r="BY26" i="1"/>
  <c r="BO36" i="1"/>
  <c r="CG49" i="1"/>
  <c r="BY49" i="1"/>
  <c r="BQ49" i="1"/>
  <c r="CF36" i="1"/>
  <c r="BX36" i="1"/>
  <c r="BP36" i="1"/>
  <c r="DI49" i="1"/>
  <c r="FI49" i="1" s="1"/>
  <c r="DA49" i="1"/>
  <c r="FA49" i="1" s="1"/>
  <c r="CS49" i="1"/>
  <c r="ES49" i="1" s="1"/>
  <c r="CK49" i="1"/>
  <c r="EK49" i="1" s="1"/>
  <c r="DL36" i="1"/>
  <c r="FL36" i="1" s="1"/>
  <c r="DD36" i="1"/>
  <c r="FD36" i="1" s="1"/>
  <c r="CV36" i="1"/>
  <c r="EV36" i="1" s="1"/>
  <c r="CN36" i="1"/>
  <c r="EN36" i="1" s="1"/>
  <c r="DK26" i="1"/>
  <c r="FK26" i="1" s="1"/>
  <c r="DC26" i="1"/>
  <c r="FC26" i="1" s="1"/>
  <c r="CU26" i="1"/>
  <c r="EU26" i="1" s="1"/>
  <c r="CM26" i="1"/>
  <c r="EM26" i="1" s="1"/>
  <c r="CF26" i="1"/>
  <c r="BX26" i="1"/>
  <c r="CF49" i="1"/>
  <c r="BX49" i="1"/>
  <c r="BP49" i="1"/>
  <c r="CE36" i="1"/>
  <c r="BW36" i="1"/>
  <c r="DH49" i="1"/>
  <c r="FH49" i="1" s="1"/>
  <c r="CZ49" i="1"/>
  <c r="EZ49" i="1" s="1"/>
  <c r="CR49" i="1"/>
  <c r="ER49" i="1" s="1"/>
  <c r="CJ49" i="1"/>
  <c r="EJ49" i="1" s="1"/>
  <c r="DK36" i="1"/>
  <c r="FK36" i="1" s="1"/>
  <c r="DC36" i="1"/>
  <c r="FC36" i="1" s="1"/>
  <c r="CU36" i="1"/>
  <c r="EU36" i="1" s="1"/>
  <c r="CM36" i="1"/>
  <c r="EM36" i="1" s="1"/>
  <c r="DJ26" i="1"/>
  <c r="FJ26" i="1" s="1"/>
  <c r="DB26" i="1"/>
  <c r="FB26" i="1" s="1"/>
  <c r="CT26" i="1"/>
  <c r="ET26" i="1" s="1"/>
  <c r="CL26" i="1"/>
  <c r="EL26" i="1" s="1"/>
  <c r="CE26" i="1"/>
  <c r="BW26" i="1"/>
  <c r="BO49" i="1"/>
  <c r="DO49" i="1" s="1"/>
  <c r="CE49" i="1"/>
  <c r="BW49" i="1"/>
  <c r="CD36" i="1"/>
  <c r="BV36" i="1"/>
  <c r="DG49" i="1"/>
  <c r="FG49" i="1" s="1"/>
  <c r="CY49" i="1"/>
  <c r="EY49" i="1" s="1"/>
  <c r="CQ49" i="1"/>
  <c r="EQ49" i="1" s="1"/>
  <c r="CI49" i="1"/>
  <c r="EI49" i="1" s="1"/>
  <c r="DJ36" i="1"/>
  <c r="FJ36" i="1" s="1"/>
  <c r="DB36" i="1"/>
  <c r="FB36" i="1" s="1"/>
  <c r="CT36" i="1"/>
  <c r="ET36" i="1" s="1"/>
  <c r="CL36" i="1"/>
  <c r="EL36" i="1" s="1"/>
  <c r="DI26" i="1"/>
  <c r="FI26" i="1" s="1"/>
  <c r="DA26" i="1"/>
  <c r="FA26" i="1" s="1"/>
  <c r="CS26" i="1"/>
  <c r="ES26" i="1" s="1"/>
  <c r="CK26" i="1"/>
  <c r="EK26" i="1" s="1"/>
  <c r="CD26" i="1"/>
  <c r="BV26" i="1"/>
  <c r="CD49" i="1"/>
  <c r="BV49" i="1"/>
  <c r="CC36" i="1"/>
  <c r="BU36" i="1"/>
  <c r="DF49" i="1"/>
  <c r="FF49" i="1" s="1"/>
  <c r="CX49" i="1"/>
  <c r="EX49" i="1" s="1"/>
  <c r="CP49" i="1"/>
  <c r="EP49" i="1" s="1"/>
  <c r="DI36" i="1"/>
  <c r="FI36" i="1" s="1"/>
  <c r="DA36" i="1"/>
  <c r="FA36" i="1" s="1"/>
  <c r="CS36" i="1"/>
  <c r="ES36" i="1" s="1"/>
  <c r="CK36" i="1"/>
  <c r="EK36" i="1" s="1"/>
  <c r="DH26" i="1"/>
  <c r="FH26" i="1" s="1"/>
  <c r="CZ26" i="1"/>
  <c r="EZ26" i="1" s="1"/>
  <c r="CR26" i="1"/>
  <c r="ER26" i="1" s="1"/>
  <c r="CJ26" i="1"/>
  <c r="EJ26" i="1" s="1"/>
  <c r="BS26" i="1"/>
  <c r="CC26" i="1"/>
  <c r="BU26" i="1"/>
  <c r="CC49" i="1"/>
  <c r="BU49" i="1"/>
  <c r="CB36" i="1"/>
  <c r="BT36" i="1"/>
  <c r="DE49" i="1"/>
  <c r="FE49" i="1" s="1"/>
  <c r="CW49" i="1"/>
  <c r="EW49" i="1" s="1"/>
  <c r="DH36" i="1"/>
  <c r="FH36" i="1" s="1"/>
  <c r="CZ36" i="1"/>
  <c r="EZ36" i="1" s="1"/>
  <c r="CR36" i="1"/>
  <c r="ER36" i="1" s="1"/>
  <c r="DG26" i="1"/>
  <c r="FG26" i="1" s="1"/>
  <c r="CY26" i="1"/>
  <c r="EY26" i="1" s="1"/>
  <c r="CQ26" i="1"/>
  <c r="EQ26" i="1" s="1"/>
  <c r="DO71" i="1"/>
  <c r="BP71" i="1"/>
  <c r="BP72" i="1" s="1"/>
  <c r="BP46" i="1"/>
  <c r="DJ46" i="1"/>
  <c r="FJ46" i="1" s="1"/>
  <c r="CG46" i="1"/>
  <c r="DC46" i="1"/>
  <c r="FC46" i="1" s="1"/>
  <c r="DK46" i="1"/>
  <c r="FK46" i="1" s="1"/>
  <c r="CF46" i="1"/>
  <c r="CU46" i="1"/>
  <c r="EU46" i="1" s="1"/>
  <c r="CM46" i="1"/>
  <c r="EM46" i="1" s="1"/>
  <c r="BX46" i="1"/>
  <c r="CK54" i="1"/>
  <c r="EK54" i="1" s="1"/>
  <c r="CS54" i="1"/>
  <c r="ES54" i="1" s="1"/>
  <c r="DA54" i="1"/>
  <c r="FA54" i="1" s="1"/>
  <c r="DI54" i="1"/>
  <c r="FI54" i="1" s="1"/>
  <c r="BW54" i="1"/>
  <c r="CE54" i="1"/>
  <c r="CN54" i="1"/>
  <c r="EN54" i="1" s="1"/>
  <c r="CV54" i="1"/>
  <c r="EV54" i="1" s="1"/>
  <c r="DD54" i="1"/>
  <c r="FD54" i="1" s="1"/>
  <c r="DL54" i="1"/>
  <c r="FL54" i="1" s="1"/>
  <c r="BR54" i="1"/>
  <c r="BZ54" i="1"/>
  <c r="CH54" i="1"/>
  <c r="CR54" i="1"/>
  <c r="ER54" i="1" s="1"/>
  <c r="BV54" i="1"/>
  <c r="CO54" i="1"/>
  <c r="EO54" i="1" s="1"/>
  <c r="CW54" i="1"/>
  <c r="EW54" i="1" s="1"/>
  <c r="DE54" i="1"/>
  <c r="FE54" i="1" s="1"/>
  <c r="BS54" i="1"/>
  <c r="CA54" i="1"/>
  <c r="BO54" i="1"/>
  <c r="DO54" i="1" s="1"/>
  <c r="CJ54" i="1"/>
  <c r="EJ54" i="1" s="1"/>
  <c r="CP54" i="1"/>
  <c r="EP54" i="1" s="1"/>
  <c r="CX54" i="1"/>
  <c r="EX54" i="1" s="1"/>
  <c r="DF54" i="1"/>
  <c r="FF54" i="1" s="1"/>
  <c r="BT54" i="1"/>
  <c r="CB54" i="1"/>
  <c r="CZ54" i="1"/>
  <c r="EZ54" i="1" s="1"/>
  <c r="CD54" i="1"/>
  <c r="CI54" i="1"/>
  <c r="EI54" i="1" s="1"/>
  <c r="CQ54" i="1"/>
  <c r="EQ54" i="1" s="1"/>
  <c r="CY54" i="1"/>
  <c r="EY54" i="1" s="1"/>
  <c r="DG54" i="1"/>
  <c r="BU54" i="1"/>
  <c r="CC54" i="1"/>
  <c r="DH54" i="1"/>
  <c r="FH54" i="1" s="1"/>
  <c r="CK46" i="1"/>
  <c r="EK46" i="1" s="1"/>
  <c r="CS46" i="1"/>
  <c r="DA46" i="1"/>
  <c r="FA46" i="1" s="1"/>
  <c r="DI46" i="1"/>
  <c r="FI46" i="1" s="1"/>
  <c r="BW46" i="1"/>
  <c r="CE46" i="1"/>
  <c r="CL46" i="1"/>
  <c r="CT46" i="1"/>
  <c r="ET46" i="1" s="1"/>
  <c r="DB46" i="1"/>
  <c r="FB46" i="1" s="1"/>
  <c r="CN46" i="1"/>
  <c r="EN46" i="1" s="1"/>
  <c r="CV46" i="1"/>
  <c r="EV46" i="1" s="1"/>
  <c r="DD46" i="1"/>
  <c r="FD46" i="1" s="1"/>
  <c r="DL46" i="1"/>
  <c r="FL46" i="1" s="1"/>
  <c r="BR46" i="1"/>
  <c r="BZ46" i="1"/>
  <c r="CH46" i="1"/>
  <c r="CJ46" i="1"/>
  <c r="EJ46" i="1" s="1"/>
  <c r="CO46" i="1"/>
  <c r="EO46" i="1" s="1"/>
  <c r="CW46" i="1"/>
  <c r="EW46" i="1" s="1"/>
  <c r="DE46" i="1"/>
  <c r="FE46" i="1" s="1"/>
  <c r="BS46" i="1"/>
  <c r="CA46" i="1"/>
  <c r="BO46" i="1"/>
  <c r="DO46" i="1" s="1"/>
  <c r="DH46" i="1"/>
  <c r="FH46" i="1" s="1"/>
  <c r="CD46" i="1"/>
  <c r="CP46" i="1"/>
  <c r="EP46" i="1" s="1"/>
  <c r="CX46" i="1"/>
  <c r="EX46" i="1" s="1"/>
  <c r="DF46" i="1"/>
  <c r="FF46" i="1" s="1"/>
  <c r="BT46" i="1"/>
  <c r="CB46" i="1"/>
  <c r="CZ46" i="1"/>
  <c r="EZ46" i="1" s="1"/>
  <c r="CI46" i="1"/>
  <c r="EI46" i="1" s="1"/>
  <c r="CQ46" i="1"/>
  <c r="EQ46" i="1" s="1"/>
  <c r="CY46" i="1"/>
  <c r="EY46" i="1" s="1"/>
  <c r="DG46" i="1"/>
  <c r="FG46" i="1" s="1"/>
  <c r="BU46" i="1"/>
  <c r="CC46" i="1"/>
  <c r="CR46" i="1"/>
  <c r="ER46" i="1" s="1"/>
  <c r="BV46" i="1"/>
  <c r="CK33" i="1"/>
  <c r="EK33" i="1" s="1"/>
  <c r="CS33" i="1"/>
  <c r="ES33" i="1" s="1"/>
  <c r="DA33" i="1"/>
  <c r="DI33" i="1"/>
  <c r="FI33" i="1" s="1"/>
  <c r="BW33" i="1"/>
  <c r="CE33" i="1"/>
  <c r="BR33" i="1"/>
  <c r="CL33" i="1"/>
  <c r="EL33" i="1" s="1"/>
  <c r="CT33" i="1"/>
  <c r="ET33" i="1" s="1"/>
  <c r="DB33" i="1"/>
  <c r="FB33" i="1" s="1"/>
  <c r="DJ33" i="1"/>
  <c r="CN33" i="1"/>
  <c r="EN33" i="1" s="1"/>
  <c r="CV33" i="1"/>
  <c r="EV33" i="1" s="1"/>
  <c r="DD33" i="1"/>
  <c r="FD33" i="1" s="1"/>
  <c r="DL33" i="1"/>
  <c r="FL33" i="1" s="1"/>
  <c r="BZ33" i="1"/>
  <c r="CH33" i="1"/>
  <c r="CJ33" i="1"/>
  <c r="CD33" i="1"/>
  <c r="CO33" i="1"/>
  <c r="EO33" i="1" s="1"/>
  <c r="CW33" i="1"/>
  <c r="EW33" i="1" s="1"/>
  <c r="DE33" i="1"/>
  <c r="FE33" i="1" s="1"/>
  <c r="CA33" i="1"/>
  <c r="CZ33" i="1"/>
  <c r="EZ33" i="1" s="1"/>
  <c r="BV33" i="1"/>
  <c r="CP33" i="1"/>
  <c r="CX33" i="1"/>
  <c r="EX33" i="1" s="1"/>
  <c r="DF33" i="1"/>
  <c r="FF33" i="1" s="1"/>
  <c r="BT33" i="1"/>
  <c r="CB33" i="1"/>
  <c r="CR33" i="1"/>
  <c r="ER33" i="1" s="1"/>
  <c r="CI33" i="1"/>
  <c r="EI33" i="1" s="1"/>
  <c r="CQ33" i="1"/>
  <c r="EQ33" i="1" s="1"/>
  <c r="CY33" i="1"/>
  <c r="EY33" i="1" s="1"/>
  <c r="DG33" i="1"/>
  <c r="FG33" i="1" s="1"/>
  <c r="BU33" i="1"/>
  <c r="CC33" i="1"/>
  <c r="BP33" i="1"/>
  <c r="DH33" i="1"/>
  <c r="FH33" i="1" s="1"/>
  <c r="CD23" i="1"/>
  <c r="CZ23" i="1"/>
  <c r="EZ23" i="1" s="1"/>
  <c r="BO32" i="1"/>
  <c r="DO32" i="1" s="1"/>
  <c r="BP23" i="1"/>
  <c r="CB32" i="1"/>
  <c r="BT32" i="1"/>
  <c r="CH30" i="1"/>
  <c r="BZ30" i="1"/>
  <c r="CC23" i="1"/>
  <c r="BU23" i="1"/>
  <c r="CB19" i="1"/>
  <c r="BT19" i="1"/>
  <c r="CF53" i="1"/>
  <c r="BX53" i="1"/>
  <c r="BP53" i="1"/>
  <c r="CD51" i="1"/>
  <c r="BV51" i="1"/>
  <c r="CF45" i="1"/>
  <c r="BX45" i="1"/>
  <c r="BP45" i="1"/>
  <c r="DF53" i="1"/>
  <c r="FF53" i="1" s="1"/>
  <c r="CX53" i="1"/>
  <c r="EX53" i="1" s="1"/>
  <c r="CP53" i="1"/>
  <c r="EP53" i="1" s="1"/>
  <c r="DL51" i="1"/>
  <c r="FL51" i="1" s="1"/>
  <c r="DD51" i="1"/>
  <c r="FD51" i="1" s="1"/>
  <c r="CV51" i="1"/>
  <c r="EV51" i="1" s="1"/>
  <c r="CN51" i="1"/>
  <c r="EN51" i="1" s="1"/>
  <c r="DF45" i="1"/>
  <c r="CX45" i="1"/>
  <c r="CP45" i="1"/>
  <c r="EP45" i="1" s="1"/>
  <c r="FD43" i="1"/>
  <c r="EV43" i="1"/>
  <c r="DF32" i="1"/>
  <c r="CX32" i="1"/>
  <c r="CP32" i="1"/>
  <c r="DL30" i="1"/>
  <c r="FL30" i="1" s="1"/>
  <c r="DD30" i="1"/>
  <c r="FD30" i="1" s="1"/>
  <c r="CV30" i="1"/>
  <c r="EV30" i="1" s="1"/>
  <c r="CN30" i="1"/>
  <c r="EN30" i="1" s="1"/>
  <c r="DG23" i="1"/>
  <c r="FG23" i="1" s="1"/>
  <c r="CY23" i="1"/>
  <c r="EY23" i="1" s="1"/>
  <c r="CQ23" i="1"/>
  <c r="EQ23" i="1" s="1"/>
  <c r="CI23" i="1"/>
  <c r="EI23" i="1" s="1"/>
  <c r="DF19" i="1"/>
  <c r="FF19" i="1" s="1"/>
  <c r="CX19" i="1"/>
  <c r="EX19" i="1" s="1"/>
  <c r="CP19" i="1"/>
  <c r="EP19" i="1" s="1"/>
  <c r="DE18" i="1"/>
  <c r="FE18" i="1" s="1"/>
  <c r="CW18" i="1"/>
  <c r="CO18" i="1"/>
  <c r="BV23" i="1"/>
  <c r="DH23" i="1"/>
  <c r="FH23" i="1" s="1"/>
  <c r="CR23" i="1"/>
  <c r="ER23" i="1" s="1"/>
  <c r="CJ23" i="1"/>
  <c r="EJ23" i="1" s="1"/>
  <c r="BS32" i="1"/>
  <c r="BS30" i="1"/>
  <c r="BS19" i="1"/>
  <c r="CA32" i="1"/>
  <c r="CG30" i="1"/>
  <c r="BY30" i="1"/>
  <c r="CB23" i="1"/>
  <c r="BT23" i="1"/>
  <c r="CA19" i="1"/>
  <c r="CE53" i="1"/>
  <c r="BW53" i="1"/>
  <c r="CC51" i="1"/>
  <c r="BU51" i="1"/>
  <c r="CE45" i="1"/>
  <c r="BW45" i="1"/>
  <c r="DE53" i="1"/>
  <c r="FE53" i="1" s="1"/>
  <c r="CW53" i="1"/>
  <c r="EW53" i="1" s="1"/>
  <c r="CO53" i="1"/>
  <c r="EO53" i="1" s="1"/>
  <c r="DK51" i="1"/>
  <c r="FK51" i="1" s="1"/>
  <c r="DC51" i="1"/>
  <c r="FC51" i="1" s="1"/>
  <c r="CU51" i="1"/>
  <c r="EU51" i="1" s="1"/>
  <c r="CM51" i="1"/>
  <c r="EM51" i="1" s="1"/>
  <c r="DE45" i="1"/>
  <c r="CW45" i="1"/>
  <c r="CO45" i="1"/>
  <c r="DE32" i="1"/>
  <c r="CW32" i="1"/>
  <c r="CO32" i="1"/>
  <c r="DK30" i="1"/>
  <c r="FK30" i="1" s="1"/>
  <c r="DC30" i="1"/>
  <c r="FC30" i="1" s="1"/>
  <c r="CU30" i="1"/>
  <c r="EU30" i="1" s="1"/>
  <c r="CM30" i="1"/>
  <c r="EM30" i="1" s="1"/>
  <c r="DF23" i="1"/>
  <c r="FF23" i="1" s="1"/>
  <c r="CX23" i="1"/>
  <c r="EX23" i="1" s="1"/>
  <c r="CP23" i="1"/>
  <c r="EP23" i="1" s="1"/>
  <c r="DE19" i="1"/>
  <c r="FE19" i="1" s="1"/>
  <c r="CW19" i="1"/>
  <c r="EW19" i="1" s="1"/>
  <c r="CO19" i="1"/>
  <c r="EO19" i="1" s="1"/>
  <c r="BR32" i="1"/>
  <c r="BR30" i="1"/>
  <c r="BR19" i="1"/>
  <c r="CH32" i="1"/>
  <c r="BZ32" i="1"/>
  <c r="CF30" i="1"/>
  <c r="BX30" i="1"/>
  <c r="CA23" i="1"/>
  <c r="CH19" i="1"/>
  <c r="BZ19" i="1"/>
  <c r="CD53" i="1"/>
  <c r="BV53" i="1"/>
  <c r="CB51" i="1"/>
  <c r="BT51" i="1"/>
  <c r="CD45" i="1"/>
  <c r="BV45" i="1"/>
  <c r="DL53" i="1"/>
  <c r="FL53" i="1" s="1"/>
  <c r="DD53" i="1"/>
  <c r="FD53" i="1" s="1"/>
  <c r="CV53" i="1"/>
  <c r="EV53" i="1" s="1"/>
  <c r="CN53" i="1"/>
  <c r="EN53" i="1" s="1"/>
  <c r="DJ51" i="1"/>
  <c r="FJ51" i="1" s="1"/>
  <c r="DB51" i="1"/>
  <c r="FB51" i="1" s="1"/>
  <c r="CT51" i="1"/>
  <c r="ET51" i="1" s="1"/>
  <c r="CL51" i="1"/>
  <c r="EL51" i="1" s="1"/>
  <c r="DL45" i="1"/>
  <c r="DD45" i="1"/>
  <c r="CV45" i="1"/>
  <c r="CN45" i="1"/>
  <c r="EN45" i="1" s="1"/>
  <c r="DL32" i="1"/>
  <c r="DD32" i="1"/>
  <c r="CV32" i="1"/>
  <c r="CN32" i="1"/>
  <c r="EN32" i="1" s="1"/>
  <c r="DJ30" i="1"/>
  <c r="FJ30" i="1" s="1"/>
  <c r="DB30" i="1"/>
  <c r="FB30" i="1" s="1"/>
  <c r="CT30" i="1"/>
  <c r="ET30" i="1" s="1"/>
  <c r="CL30" i="1"/>
  <c r="EL30" i="1" s="1"/>
  <c r="DE23" i="1"/>
  <c r="FE23" i="1" s="1"/>
  <c r="CW23" i="1"/>
  <c r="EW23" i="1" s="1"/>
  <c r="CO23" i="1"/>
  <c r="EO23" i="1" s="1"/>
  <c r="DL19" i="1"/>
  <c r="FL19" i="1" s="1"/>
  <c r="DD19" i="1"/>
  <c r="FD19" i="1" s="1"/>
  <c r="CV19" i="1"/>
  <c r="EV19" i="1" s="1"/>
  <c r="CN19" i="1"/>
  <c r="EN19" i="1" s="1"/>
  <c r="DK18" i="1"/>
  <c r="DC18" i="1"/>
  <c r="FC18" i="1" s="1"/>
  <c r="CU18" i="1"/>
  <c r="CM18" i="1"/>
  <c r="BQ23" i="1"/>
  <c r="BO23" i="1"/>
  <c r="DO23" i="1" s="1"/>
  <c r="BO19" i="1"/>
  <c r="BQ32" i="1"/>
  <c r="BQ30" i="1"/>
  <c r="BQ19" i="1"/>
  <c r="CG32" i="1"/>
  <c r="BY32" i="1"/>
  <c r="CE30" i="1"/>
  <c r="BW30" i="1"/>
  <c r="CH23" i="1"/>
  <c r="BZ23" i="1"/>
  <c r="CG19" i="1"/>
  <c r="BY19" i="1"/>
  <c r="BO53" i="1"/>
  <c r="DO53" i="1" s="1"/>
  <c r="BO45" i="1"/>
  <c r="DO45" i="1" s="1"/>
  <c r="CC53" i="1"/>
  <c r="BU53" i="1"/>
  <c r="CA51" i="1"/>
  <c r="BS51" i="1"/>
  <c r="CC45" i="1"/>
  <c r="BU45" i="1"/>
  <c r="DK53" i="1"/>
  <c r="FK53" i="1" s="1"/>
  <c r="DC53" i="1"/>
  <c r="FC53" i="1" s="1"/>
  <c r="CU53" i="1"/>
  <c r="EU53" i="1" s="1"/>
  <c r="CM53" i="1"/>
  <c r="EM53" i="1" s="1"/>
  <c r="DI51" i="1"/>
  <c r="FI51" i="1" s="1"/>
  <c r="DA51" i="1"/>
  <c r="FA51" i="1" s="1"/>
  <c r="CS51" i="1"/>
  <c r="ES51" i="1" s="1"/>
  <c r="CK51" i="1"/>
  <c r="EK51" i="1" s="1"/>
  <c r="DK45" i="1"/>
  <c r="DC45" i="1"/>
  <c r="CU45" i="1"/>
  <c r="CM45" i="1"/>
  <c r="FA43" i="1"/>
  <c r="EK43" i="1"/>
  <c r="DK32" i="1"/>
  <c r="DC32" i="1"/>
  <c r="CU32" i="1"/>
  <c r="CM32" i="1"/>
  <c r="EM32" i="1" s="1"/>
  <c r="DI30" i="1"/>
  <c r="DA30" i="1"/>
  <c r="FA30" i="1" s="1"/>
  <c r="CS30" i="1"/>
  <c r="ES30" i="1" s="1"/>
  <c r="CK30" i="1"/>
  <c r="EK30" i="1" s="1"/>
  <c r="DL23" i="1"/>
  <c r="FL23" i="1" s="1"/>
  <c r="DD23" i="1"/>
  <c r="FD23" i="1" s="1"/>
  <c r="CV23" i="1"/>
  <c r="EV23" i="1" s="1"/>
  <c r="CN23" i="1"/>
  <c r="EN23" i="1" s="1"/>
  <c r="DK19" i="1"/>
  <c r="FK19" i="1" s="1"/>
  <c r="DC19" i="1"/>
  <c r="FC19" i="1" s="1"/>
  <c r="CU19" i="1"/>
  <c r="EU19" i="1" s="1"/>
  <c r="CM19" i="1"/>
  <c r="EM19" i="1" s="1"/>
  <c r="DJ18" i="1"/>
  <c r="DB18" i="1"/>
  <c r="CT18" i="1"/>
  <c r="DJ23" i="1"/>
  <c r="FJ23" i="1" s="1"/>
  <c r="DB23" i="1"/>
  <c r="FB23" i="1" s="1"/>
  <c r="CT23" i="1"/>
  <c r="ET23" i="1" s="1"/>
  <c r="CL23" i="1"/>
  <c r="EL23" i="1" s="1"/>
  <c r="BR23" i="1"/>
  <c r="CD32" i="1"/>
  <c r="BV32" i="1"/>
  <c r="CB30" i="1"/>
  <c r="BT30" i="1"/>
  <c r="CE23" i="1"/>
  <c r="BW23" i="1"/>
  <c r="CD19" i="1"/>
  <c r="BV19" i="1"/>
  <c r="CH53" i="1"/>
  <c r="BZ53" i="1"/>
  <c r="BR53" i="1"/>
  <c r="CF51" i="1"/>
  <c r="BX51" i="1"/>
  <c r="BP51" i="1"/>
  <c r="CH45" i="1"/>
  <c r="BZ45" i="1"/>
  <c r="BR45" i="1"/>
  <c r="DH53" i="1"/>
  <c r="FH53" i="1" s="1"/>
  <c r="CZ53" i="1"/>
  <c r="EZ53" i="1" s="1"/>
  <c r="CR53" i="1"/>
  <c r="ER53" i="1" s="1"/>
  <c r="DF51" i="1"/>
  <c r="FF51" i="1" s="1"/>
  <c r="CX51" i="1"/>
  <c r="EX51" i="1" s="1"/>
  <c r="DH45" i="1"/>
  <c r="CZ45" i="1"/>
  <c r="CR45" i="1"/>
  <c r="ER45" i="1" s="1"/>
  <c r="FF43" i="1"/>
  <c r="EX43" i="1"/>
  <c r="DH32" i="1"/>
  <c r="CZ32" i="1"/>
  <c r="CR32" i="1"/>
  <c r="DF30" i="1"/>
  <c r="FF30" i="1" s="1"/>
  <c r="CX30" i="1"/>
  <c r="DI23" i="1"/>
  <c r="FI23" i="1" s="1"/>
  <c r="DA23" i="1"/>
  <c r="FA23" i="1" s="1"/>
  <c r="CS23" i="1"/>
  <c r="ES23" i="1" s="1"/>
  <c r="DH19" i="1"/>
  <c r="FH19" i="1" s="1"/>
  <c r="CZ19" i="1"/>
  <c r="EZ19" i="1" s="1"/>
  <c r="CR19" i="1"/>
  <c r="ER19" i="1" s="1"/>
  <c r="EZ51" i="1"/>
  <c r="FF26" i="1"/>
  <c r="EL54" i="1"/>
  <c r="EO49" i="1"/>
  <c r="EK45" i="1"/>
  <c r="EJ53" i="1"/>
  <c r="EJ32" i="1"/>
  <c r="EK23" i="1"/>
  <c r="EJ19" i="1"/>
  <c r="EI45" i="1"/>
  <c r="EJ64" i="1"/>
  <c r="EL50" i="1"/>
  <c r="ER48" i="1"/>
  <c r="EQ30" i="1"/>
  <c r="EU27" i="1"/>
  <c r="EM52" i="1"/>
  <c r="EJ36" i="1"/>
  <c r="EQ25" i="1"/>
  <c r="EO34" i="1"/>
  <c r="EJ27" i="1"/>
  <c r="EI35" i="1"/>
  <c r="DP23" i="7" l="1"/>
  <c r="BQ23" i="7"/>
  <c r="DQ22" i="7"/>
  <c r="BR22" i="7"/>
  <c r="DP23" i="6"/>
  <c r="BQ23" i="6"/>
  <c r="DQ22" i="6"/>
  <c r="BR22" i="6"/>
  <c r="DP23" i="5"/>
  <c r="BQ23" i="5"/>
  <c r="DQ22" i="5"/>
  <c r="BR22" i="5"/>
  <c r="FI17" i="4"/>
  <c r="EY17" i="4"/>
  <c r="FK17" i="4"/>
  <c r="EZ17" i="4"/>
  <c r="FB17" i="4"/>
  <c r="BO21" i="4"/>
  <c r="BO18" i="4"/>
  <c r="DO18" i="4" s="1"/>
  <c r="DP18" i="4" s="1"/>
  <c r="DV17" i="4"/>
  <c r="BT17" i="4"/>
  <c r="EG17" i="4"/>
  <c r="DQ17" i="4"/>
  <c r="CY17" i="4"/>
  <c r="DR17" i="4"/>
  <c r="EW17" i="4"/>
  <c r="BS17" i="4"/>
  <c r="CX17" i="4"/>
  <c r="CG17" i="4"/>
  <c r="CN17" i="4"/>
  <c r="BR17" i="4"/>
  <c r="ES17" i="4"/>
  <c r="FG17" i="4"/>
  <c r="DP23" i="4"/>
  <c r="DK17" i="4"/>
  <c r="CJ17" i="4"/>
  <c r="CQ17" i="4"/>
  <c r="CR17" i="4"/>
  <c r="CW17" i="4"/>
  <c r="CT17" i="4"/>
  <c r="CP17" i="4"/>
  <c r="EX17" i="4"/>
  <c r="EV17" i="4"/>
  <c r="CE17" i="4"/>
  <c r="BZ17" i="4"/>
  <c r="CA17" i="4"/>
  <c r="CK17" i="4"/>
  <c r="DW17" i="4"/>
  <c r="BQ23" i="4"/>
  <c r="BR22" i="4"/>
  <c r="DQ22" i="4"/>
  <c r="CI17" i="4"/>
  <c r="DZ17" i="4"/>
  <c r="DD17" i="4"/>
  <c r="BP17" i="4"/>
  <c r="CV17" i="4"/>
  <c r="CC17" i="4"/>
  <c r="EA17" i="4"/>
  <c r="CH17" i="4"/>
  <c r="EK17" i="4"/>
  <c r="DS17" i="4"/>
  <c r="DA17" i="4"/>
  <c r="CO17" i="4"/>
  <c r="ED17" i="4"/>
  <c r="FJ17" i="4"/>
  <c r="FC17" i="4"/>
  <c r="CM17" i="4"/>
  <c r="FD17" i="4"/>
  <c r="CU17" i="4"/>
  <c r="EC17" i="4"/>
  <c r="EH17" i="4"/>
  <c r="DJ17" i="4"/>
  <c r="DF17" i="4"/>
  <c r="EE17" i="4"/>
  <c r="DE17" i="4"/>
  <c r="FA17" i="4"/>
  <c r="EQ17" i="4"/>
  <c r="EP17" i="4"/>
  <c r="DO17" i="4"/>
  <c r="CF17" i="4"/>
  <c r="EM17" i="4"/>
  <c r="BX17" i="4"/>
  <c r="BU17" i="4"/>
  <c r="CZ17" i="4"/>
  <c r="BV17" i="4"/>
  <c r="FH17" i="4"/>
  <c r="FL17" i="4"/>
  <c r="FF17" i="4"/>
  <c r="DU17" i="4"/>
  <c r="FE17" i="4"/>
  <c r="DO72" i="1"/>
  <c r="CB17" i="1"/>
  <c r="BO24" i="1"/>
  <c r="BU24" i="1"/>
  <c r="EV17" i="1"/>
  <c r="CG31" i="1"/>
  <c r="CP24" i="1"/>
  <c r="BQ24" i="1"/>
  <c r="CD31" i="1"/>
  <c r="FJ24" i="1"/>
  <c r="FL24" i="1"/>
  <c r="EP25" i="1"/>
  <c r="EP24" i="1" s="1"/>
  <c r="DB17" i="1"/>
  <c r="BT17" i="1"/>
  <c r="CC24" i="1"/>
  <c r="BQ44" i="1"/>
  <c r="FL17" i="1"/>
  <c r="DH31" i="1"/>
  <c r="ER44" i="1"/>
  <c r="CD17" i="1"/>
  <c r="CV31" i="1"/>
  <c r="BZ31" i="1"/>
  <c r="CO31" i="1"/>
  <c r="CP31" i="1"/>
  <c r="CL44" i="1"/>
  <c r="CA24" i="1"/>
  <c r="CK31" i="1"/>
  <c r="CN17" i="1"/>
  <c r="CU24" i="1"/>
  <c r="BW24" i="1"/>
  <c r="BY24" i="1"/>
  <c r="EQ24" i="1"/>
  <c r="BQ31" i="1"/>
  <c r="EM31" i="1"/>
  <c r="BR17" i="1"/>
  <c r="BU31" i="1"/>
  <c r="CE24" i="1"/>
  <c r="CG24" i="1"/>
  <c r="CB44" i="1"/>
  <c r="EJ24" i="1"/>
  <c r="EW24" i="1"/>
  <c r="EU25" i="1"/>
  <c r="EU24" i="1" s="1"/>
  <c r="CM31" i="1"/>
  <c r="BZ17" i="1"/>
  <c r="FE24" i="1"/>
  <c r="EV32" i="1"/>
  <c r="EV31" i="1" s="1"/>
  <c r="CH17" i="1"/>
  <c r="CA17" i="1"/>
  <c r="BX24" i="1"/>
  <c r="EZ24" i="1"/>
  <c r="BV31" i="1"/>
  <c r="DC44" i="1"/>
  <c r="BU17" i="1"/>
  <c r="CJ31" i="1"/>
  <c r="CQ44" i="1"/>
  <c r="CF24" i="1"/>
  <c r="DD24" i="1"/>
  <c r="BZ24" i="1"/>
  <c r="DE24" i="1"/>
  <c r="CD24" i="1"/>
  <c r="FH24" i="1"/>
  <c r="BR44" i="1"/>
  <c r="DJ17" i="1"/>
  <c r="BS24" i="1"/>
  <c r="DL24" i="1"/>
  <c r="CH24" i="1"/>
  <c r="BX31" i="1"/>
  <c r="CV17" i="1"/>
  <c r="CK17" i="1"/>
  <c r="CF17" i="1"/>
  <c r="BX17" i="1"/>
  <c r="CZ24" i="1"/>
  <c r="DO44" i="1"/>
  <c r="BS44" i="1"/>
  <c r="DO24" i="1"/>
  <c r="FE17" i="1"/>
  <c r="FB24" i="1"/>
  <c r="BV17" i="1"/>
  <c r="BP24" i="1"/>
  <c r="BP17" i="1"/>
  <c r="BY17" i="1"/>
  <c r="FJ44" i="1"/>
  <c r="EY24" i="1"/>
  <c r="EN31" i="1"/>
  <c r="EJ44" i="1"/>
  <c r="ER24" i="1"/>
  <c r="EK17" i="1"/>
  <c r="FK24" i="1"/>
  <c r="FF24" i="1"/>
  <c r="EL24" i="1"/>
  <c r="EN24" i="1"/>
  <c r="EL31" i="1"/>
  <c r="ET44" i="1"/>
  <c r="FI44" i="1"/>
  <c r="FG24" i="1"/>
  <c r="ET24" i="1"/>
  <c r="EV24" i="1"/>
  <c r="EP44" i="1"/>
  <c r="EK44" i="1"/>
  <c r="FC17" i="1"/>
  <c r="FD24" i="1"/>
  <c r="EI44" i="1"/>
  <c r="EI24" i="1"/>
  <c r="FB44" i="1"/>
  <c r="EN44" i="1"/>
  <c r="EY44" i="1"/>
  <c r="EQ44" i="1"/>
  <c r="EP17" i="1"/>
  <c r="ER17" i="1"/>
  <c r="FF17" i="1"/>
  <c r="EZ17" i="1"/>
  <c r="EQ17" i="1"/>
  <c r="DE17" i="1"/>
  <c r="ES17" i="1"/>
  <c r="EL17" i="1"/>
  <c r="EY17" i="1"/>
  <c r="BS17" i="1"/>
  <c r="CC17" i="1"/>
  <c r="DH44" i="1"/>
  <c r="CH44" i="1"/>
  <c r="CF44" i="1"/>
  <c r="BW44" i="1"/>
  <c r="BV44" i="1"/>
  <c r="CS44" i="1"/>
  <c r="CD44" i="1"/>
  <c r="BT44" i="1"/>
  <c r="BY44" i="1"/>
  <c r="EO45" i="1"/>
  <c r="EO44" i="1" s="1"/>
  <c r="CO44" i="1"/>
  <c r="CF31" i="1"/>
  <c r="CS24" i="1"/>
  <c r="CI44" i="1"/>
  <c r="FC45" i="1"/>
  <c r="FC44" i="1" s="1"/>
  <c r="BU44" i="1"/>
  <c r="DC17" i="1"/>
  <c r="FD32" i="1"/>
  <c r="FD31" i="1" s="1"/>
  <c r="DD31" i="1"/>
  <c r="FD45" i="1"/>
  <c r="FD44" i="1" s="1"/>
  <c r="DD44" i="1"/>
  <c r="CH31" i="1"/>
  <c r="EW32" i="1"/>
  <c r="EW31" i="1" s="1"/>
  <c r="CW31" i="1"/>
  <c r="EW45" i="1"/>
  <c r="EW44" i="1" s="1"/>
  <c r="CW44" i="1"/>
  <c r="CA31" i="1"/>
  <c r="EO18" i="1"/>
  <c r="EO17" i="1" s="1"/>
  <c r="CO17" i="1"/>
  <c r="EX32" i="1"/>
  <c r="EX31" i="1" s="1"/>
  <c r="CX31" i="1"/>
  <c r="FF45" i="1"/>
  <c r="FF44" i="1" s="1"/>
  <c r="DF44" i="1"/>
  <c r="BT31" i="1"/>
  <c r="FG32" i="1"/>
  <c r="FG31" i="1" s="1"/>
  <c r="DG31" i="1"/>
  <c r="ES32" i="1"/>
  <c r="ES31" i="1" s="1"/>
  <c r="CS31" i="1"/>
  <c r="EX18" i="1"/>
  <c r="EX17" i="1" s="1"/>
  <c r="CX17" i="1"/>
  <c r="FG18" i="1"/>
  <c r="FG17" i="1" s="1"/>
  <c r="DG17" i="1"/>
  <c r="EY32" i="1"/>
  <c r="EY31" i="1" s="1"/>
  <c r="CY31" i="1"/>
  <c r="FA25" i="1"/>
  <c r="FA24" i="1" s="1"/>
  <c r="DA24" i="1"/>
  <c r="FC25" i="1"/>
  <c r="FC24" i="1" s="1"/>
  <c r="DC24" i="1"/>
  <c r="BV24" i="1"/>
  <c r="CA44" i="1"/>
  <c r="BO17" i="1"/>
  <c r="DI44" i="1"/>
  <c r="DJ44" i="1"/>
  <c r="EU18" i="1"/>
  <c r="EU17" i="1" s="1"/>
  <c r="CU17" i="1"/>
  <c r="EV45" i="1"/>
  <c r="EV44" i="1" s="1"/>
  <c r="CV44" i="1"/>
  <c r="EJ18" i="1"/>
  <c r="EJ17" i="1" s="1"/>
  <c r="CJ17" i="1"/>
  <c r="DA44" i="1"/>
  <c r="EN18" i="1"/>
  <c r="EN17" i="1" s="1"/>
  <c r="FH45" i="1"/>
  <c r="FH44" i="1" s="1"/>
  <c r="CC44" i="1"/>
  <c r="FK18" i="1"/>
  <c r="FK17" i="1" s="1"/>
  <c r="DK17" i="1"/>
  <c r="FL32" i="1"/>
  <c r="FL31" i="1" s="1"/>
  <c r="DL31" i="1"/>
  <c r="FL45" i="1"/>
  <c r="FL44" i="1" s="1"/>
  <c r="DL44" i="1"/>
  <c r="FE32" i="1"/>
  <c r="FE31" i="1" s="1"/>
  <c r="DE31" i="1"/>
  <c r="FE45" i="1"/>
  <c r="FE44" i="1" s="1"/>
  <c r="DE44" i="1"/>
  <c r="EW18" i="1"/>
  <c r="EW17" i="1" s="1"/>
  <c r="CW17" i="1"/>
  <c r="FF32" i="1"/>
  <c r="FF31" i="1" s="1"/>
  <c r="DF31" i="1"/>
  <c r="CB31" i="1"/>
  <c r="FA32" i="1"/>
  <c r="DA31" i="1"/>
  <c r="CC31" i="1"/>
  <c r="ET32" i="1"/>
  <c r="ET31" i="1" s="1"/>
  <c r="CT31" i="1"/>
  <c r="FI18" i="1"/>
  <c r="FI17" i="1" s="1"/>
  <c r="DI17" i="1"/>
  <c r="CP17" i="1"/>
  <c r="DI24" i="1"/>
  <c r="DK24" i="1"/>
  <c r="CQ17" i="1"/>
  <c r="CY24" i="1"/>
  <c r="CT44" i="1"/>
  <c r="CE17" i="1"/>
  <c r="EX45" i="1"/>
  <c r="EX44" i="1" s="1"/>
  <c r="CX44" i="1"/>
  <c r="EJ33" i="1"/>
  <c r="EJ31" i="1" s="1"/>
  <c r="ES46" i="1"/>
  <c r="ES44" i="1" s="1"/>
  <c r="CR44" i="1"/>
  <c r="EM45" i="1"/>
  <c r="EM44" i="1" s="1"/>
  <c r="CM44" i="1"/>
  <c r="BP44" i="1"/>
  <c r="BW31" i="1"/>
  <c r="CE31" i="1"/>
  <c r="CR17" i="1"/>
  <c r="CY17" i="1"/>
  <c r="DL17" i="1"/>
  <c r="CJ24" i="1"/>
  <c r="CN24" i="1"/>
  <c r="BR24" i="1"/>
  <c r="CJ44" i="1"/>
  <c r="BW17" i="1"/>
  <c r="DG44" i="1"/>
  <c r="CQ24" i="1"/>
  <c r="ES25" i="1"/>
  <c r="ES24" i="1" s="1"/>
  <c r="FJ18" i="1"/>
  <c r="FJ17" i="1" s="1"/>
  <c r="EO32" i="1"/>
  <c r="EO31" i="1" s="1"/>
  <c r="EP32" i="1"/>
  <c r="FH32" i="1"/>
  <c r="FH31" i="1" s="1"/>
  <c r="EZ45" i="1"/>
  <c r="EZ44" i="1" s="1"/>
  <c r="CZ44" i="1"/>
  <c r="ET18" i="1"/>
  <c r="ET17" i="1" s="1"/>
  <c r="CT17" i="1"/>
  <c r="EU32" i="1"/>
  <c r="EU31" i="1" s="1"/>
  <c r="CU31" i="1"/>
  <c r="EU45" i="1"/>
  <c r="EU44" i="1" s="1"/>
  <c r="CU44" i="1"/>
  <c r="BR31" i="1"/>
  <c r="BS31" i="1"/>
  <c r="BX44" i="1"/>
  <c r="EI32" i="1"/>
  <c r="EI31" i="1" s="1"/>
  <c r="CI31" i="1"/>
  <c r="CL31" i="1"/>
  <c r="DF17" i="1"/>
  <c r="CZ17" i="1"/>
  <c r="CS17" i="1"/>
  <c r="CT24" i="1"/>
  <c r="CW24" i="1"/>
  <c r="CB24" i="1"/>
  <c r="CK44" i="1"/>
  <c r="CL17" i="1"/>
  <c r="DG24" i="1"/>
  <c r="FC32" i="1"/>
  <c r="FC31" i="1" s="1"/>
  <c r="DC31" i="1"/>
  <c r="FB32" i="1"/>
  <c r="FB31" i="1" s="1"/>
  <c r="DB31" i="1"/>
  <c r="FI32" i="1"/>
  <c r="FI31" i="1" s="1"/>
  <c r="DI31" i="1"/>
  <c r="EI18" i="1"/>
  <c r="EI17" i="1" s="1"/>
  <c r="CI17" i="1"/>
  <c r="FA18" i="1"/>
  <c r="FA17" i="1" s="1"/>
  <c r="DA17" i="1"/>
  <c r="EM25" i="1"/>
  <c r="EM24" i="1" s="1"/>
  <c r="CM24" i="1"/>
  <c r="CR24" i="1"/>
  <c r="DB24" i="1"/>
  <c r="BT24" i="1"/>
  <c r="DF24" i="1"/>
  <c r="CL24" i="1"/>
  <c r="CY44" i="1"/>
  <c r="ER32" i="1"/>
  <c r="ER31" i="1" s="1"/>
  <c r="CR31" i="1"/>
  <c r="EQ32" i="1"/>
  <c r="EQ31" i="1" s="1"/>
  <c r="CQ31" i="1"/>
  <c r="EO25" i="1"/>
  <c r="EO24" i="1" s="1"/>
  <c r="CO24" i="1"/>
  <c r="DJ24" i="1"/>
  <c r="CV24" i="1"/>
  <c r="BQ17" i="1"/>
  <c r="DB44" i="1"/>
  <c r="FK32" i="1"/>
  <c r="FK31" i="1" s="1"/>
  <c r="DK31" i="1"/>
  <c r="FK45" i="1"/>
  <c r="FK44" i="1" s="1"/>
  <c r="DK44" i="1"/>
  <c r="FA45" i="1"/>
  <c r="FA44" i="1" s="1"/>
  <c r="FB18" i="1"/>
  <c r="FB17" i="1" s="1"/>
  <c r="EK32" i="1"/>
  <c r="EK31" i="1" s="1"/>
  <c r="EZ32" i="1"/>
  <c r="EZ31" i="1" s="1"/>
  <c r="CZ31" i="1"/>
  <c r="BZ44" i="1"/>
  <c r="BO44" i="1"/>
  <c r="BY31" i="1"/>
  <c r="EM18" i="1"/>
  <c r="EM17" i="1" s="1"/>
  <c r="CM17" i="1"/>
  <c r="CN31" i="1"/>
  <c r="CN44" i="1"/>
  <c r="CE44" i="1"/>
  <c r="CP44" i="1"/>
  <c r="DJ31" i="1"/>
  <c r="FH18" i="1"/>
  <c r="FH17" i="1" s="1"/>
  <c r="DH17" i="1"/>
  <c r="FD18" i="1"/>
  <c r="FD17" i="1" s="1"/>
  <c r="DD17" i="1"/>
  <c r="DH24" i="1"/>
  <c r="EK25" i="1"/>
  <c r="EK24" i="1" s="1"/>
  <c r="CK24" i="1"/>
  <c r="CI24" i="1"/>
  <c r="CX24" i="1"/>
  <c r="CG44" i="1"/>
  <c r="CG17" i="1"/>
  <c r="BP31" i="1"/>
  <c r="DO36" i="1"/>
  <c r="DO31" i="1" s="1"/>
  <c r="BO31" i="1"/>
  <c r="BQ71" i="1"/>
  <c r="BQ72" i="1" s="1"/>
  <c r="FI30" i="1"/>
  <c r="FI24" i="1" s="1"/>
  <c r="FG54" i="1"/>
  <c r="FG44" i="1" s="1"/>
  <c r="EL46" i="1"/>
  <c r="EL44" i="1" s="1"/>
  <c r="FJ33" i="1"/>
  <c r="FJ31" i="1" s="1"/>
  <c r="EP33" i="1"/>
  <c r="EX30" i="1"/>
  <c r="EX24" i="1" s="1"/>
  <c r="DO19" i="1"/>
  <c r="FA33" i="1"/>
  <c r="BP16" i="1"/>
  <c r="DP22" i="1" s="1"/>
  <c r="BQ16" i="1"/>
  <c r="DQ20" i="1" s="1"/>
  <c r="BR16" i="1"/>
  <c r="DR28" i="1" s="1"/>
  <c r="BS16" i="1"/>
  <c r="DS63" i="1" s="1"/>
  <c r="BT16" i="1"/>
  <c r="DT61" i="1" s="1"/>
  <c r="BU16" i="1"/>
  <c r="DU61" i="1" s="1"/>
  <c r="BV16" i="1"/>
  <c r="DV22" i="1" s="1"/>
  <c r="BW16" i="1"/>
  <c r="DW61" i="1" s="1"/>
  <c r="BX16" i="1"/>
  <c r="DX38" i="1" s="1"/>
  <c r="BY16" i="1"/>
  <c r="DY22" i="1" s="1"/>
  <c r="BZ16" i="1"/>
  <c r="DZ55" i="1" s="1"/>
  <c r="CA16" i="1"/>
  <c r="EA40" i="1" s="1"/>
  <c r="CB16" i="1"/>
  <c r="EB63" i="1" s="1"/>
  <c r="CC16" i="1"/>
  <c r="EC55" i="1" s="1"/>
  <c r="CD16" i="1"/>
  <c r="ED20" i="1" s="1"/>
  <c r="CE16" i="1"/>
  <c r="EE37" i="1" s="1"/>
  <c r="CF16" i="1"/>
  <c r="EF39" i="1" s="1"/>
  <c r="CG16" i="1"/>
  <c r="EG20" i="1" s="1"/>
  <c r="CH16" i="1"/>
  <c r="EH60" i="1" s="1"/>
  <c r="DQ23" i="7" l="1"/>
  <c r="DQ23" i="5"/>
  <c r="BR23" i="7"/>
  <c r="DR22" i="7"/>
  <c r="BS22" i="7"/>
  <c r="BR23" i="6"/>
  <c r="BS22" i="6"/>
  <c r="DR22" i="6"/>
  <c r="DQ23" i="6"/>
  <c r="BR23" i="5"/>
  <c r="DR22" i="5"/>
  <c r="BS22" i="5"/>
  <c r="DQ23" i="4"/>
  <c r="BP18" i="4"/>
  <c r="BQ18" i="4" s="1"/>
  <c r="BQ21" i="4"/>
  <c r="DF21" i="4"/>
  <c r="CB21" i="4"/>
  <c r="CS21" i="4"/>
  <c r="DJ21" i="4"/>
  <c r="BR23" i="4"/>
  <c r="DR22" i="4"/>
  <c r="BS22" i="4"/>
  <c r="BX21" i="4"/>
  <c r="CO21" i="4"/>
  <c r="BS21" i="4"/>
  <c r="CJ21" i="4"/>
  <c r="DA21" i="4"/>
  <c r="BY21" i="4"/>
  <c r="BO20" i="4"/>
  <c r="BP20" i="4" s="1"/>
  <c r="BQ20" i="4" s="1"/>
  <c r="BR20" i="4" s="1"/>
  <c r="BS20" i="4" s="1"/>
  <c r="BT20" i="4" s="1"/>
  <c r="BU20" i="4" s="1"/>
  <c r="BV20" i="4" s="1"/>
  <c r="BW20" i="4" s="1"/>
  <c r="BX20" i="4" s="1"/>
  <c r="BY20" i="4" s="1"/>
  <c r="BZ20" i="4" s="1"/>
  <c r="CA20" i="4" s="1"/>
  <c r="CB20" i="4" s="1"/>
  <c r="CC20" i="4" s="1"/>
  <c r="CD20" i="4" s="1"/>
  <c r="CE20" i="4" s="1"/>
  <c r="CF20" i="4" s="1"/>
  <c r="CG20" i="4" s="1"/>
  <c r="CH20" i="4" s="1"/>
  <c r="CI20" i="4" s="1"/>
  <c r="CJ20" i="4" s="1"/>
  <c r="CK20" i="4" s="1"/>
  <c r="CL20" i="4" s="1"/>
  <c r="CM20" i="4" s="1"/>
  <c r="CN20" i="4" s="1"/>
  <c r="CO20" i="4" s="1"/>
  <c r="CP20" i="4" s="1"/>
  <c r="CQ20" i="4" s="1"/>
  <c r="CR20" i="4" s="1"/>
  <c r="CS20" i="4" s="1"/>
  <c r="CT20" i="4" s="1"/>
  <c r="CU20" i="4" s="1"/>
  <c r="CV20" i="4" s="1"/>
  <c r="CW20" i="4" s="1"/>
  <c r="CX20" i="4" s="1"/>
  <c r="CY20" i="4" s="1"/>
  <c r="CZ20" i="4" s="1"/>
  <c r="DA20" i="4" s="1"/>
  <c r="DB20" i="4" s="1"/>
  <c r="DC20" i="4" s="1"/>
  <c r="DD20" i="4" s="1"/>
  <c r="DE20" i="4" s="1"/>
  <c r="DF20" i="4" s="1"/>
  <c r="DG20" i="4" s="1"/>
  <c r="DH20" i="4" s="1"/>
  <c r="DI20" i="4" s="1"/>
  <c r="DJ20" i="4" s="1"/>
  <c r="DK20" i="4" s="1"/>
  <c r="DL20" i="4" s="1"/>
  <c r="CA21" i="4"/>
  <c r="DI21" i="4"/>
  <c r="BW21" i="4"/>
  <c r="FI21" i="4"/>
  <c r="FA21" i="4"/>
  <c r="ES21" i="4"/>
  <c r="EK21" i="4"/>
  <c r="EC21" i="4"/>
  <c r="DU21" i="4"/>
  <c r="FH21" i="4"/>
  <c r="EZ21" i="4"/>
  <c r="ER21" i="4"/>
  <c r="EJ21" i="4"/>
  <c r="EB21" i="4"/>
  <c r="DT21" i="4"/>
  <c r="FG21" i="4"/>
  <c r="EY21" i="4"/>
  <c r="EQ21" i="4"/>
  <c r="EI21" i="4"/>
  <c r="EA21" i="4"/>
  <c r="DS21" i="4"/>
  <c r="FF21" i="4"/>
  <c r="EX21" i="4"/>
  <c r="EP21" i="4"/>
  <c r="EH21" i="4"/>
  <c r="DZ21" i="4"/>
  <c r="DR21" i="4"/>
  <c r="FE21" i="4"/>
  <c r="EW21" i="4"/>
  <c r="EO21" i="4"/>
  <c r="EG21" i="4"/>
  <c r="DY21" i="4"/>
  <c r="DQ21" i="4"/>
  <c r="FO17" i="4"/>
  <c r="FL21" i="4"/>
  <c r="FO21" i="4" s="1"/>
  <c r="FD21" i="4"/>
  <c r="EV21" i="4"/>
  <c r="EN21" i="4"/>
  <c r="EF21" i="4"/>
  <c r="DX21" i="4"/>
  <c r="DP21" i="4"/>
  <c r="FC21" i="4"/>
  <c r="DW21" i="4"/>
  <c r="EU21" i="4"/>
  <c r="DO21" i="4"/>
  <c r="ET21" i="4"/>
  <c r="EM21" i="4"/>
  <c r="EL21" i="4"/>
  <c r="EE21" i="4"/>
  <c r="ED21" i="4"/>
  <c r="DV21" i="4"/>
  <c r="FJ21" i="4"/>
  <c r="FB21" i="4"/>
  <c r="FK21" i="4"/>
  <c r="CR21" i="4"/>
  <c r="FO20" i="4"/>
  <c r="CN21" i="4"/>
  <c r="BR21" i="4"/>
  <c r="CI21" i="4"/>
  <c r="CZ21" i="4"/>
  <c r="BV21" i="4"/>
  <c r="CE21" i="4"/>
  <c r="BP21" i="4"/>
  <c r="CV21" i="4"/>
  <c r="BZ21" i="4"/>
  <c r="CQ21" i="4"/>
  <c r="DH21" i="4"/>
  <c r="CD21" i="4"/>
  <c r="CM21" i="4"/>
  <c r="CW21" i="4"/>
  <c r="CF21" i="4"/>
  <c r="CH21" i="4"/>
  <c r="CY21" i="4"/>
  <c r="BU21" i="4"/>
  <c r="CL21" i="4"/>
  <c r="CU21" i="4"/>
  <c r="DD21" i="4"/>
  <c r="DL21" i="4"/>
  <c r="CP21" i="4"/>
  <c r="DG21" i="4"/>
  <c r="CT21" i="4"/>
  <c r="DC21" i="4"/>
  <c r="BR18" i="4"/>
  <c r="BS18" i="4" s="1"/>
  <c r="BT18" i="4" s="1"/>
  <c r="BU18" i="4" s="1"/>
  <c r="BV18" i="4" s="1"/>
  <c r="BW18" i="4" s="1"/>
  <c r="BX18" i="4" s="1"/>
  <c r="BY18" i="4" s="1"/>
  <c r="BZ18" i="4" s="1"/>
  <c r="CA18" i="4" s="1"/>
  <c r="CB18" i="4" s="1"/>
  <c r="CC18" i="4" s="1"/>
  <c r="CD18" i="4" s="1"/>
  <c r="CE18" i="4" s="1"/>
  <c r="CF18" i="4" s="1"/>
  <c r="CG18" i="4" s="1"/>
  <c r="CH18" i="4" s="1"/>
  <c r="CI18" i="4" s="1"/>
  <c r="CJ18" i="4" s="1"/>
  <c r="CK18" i="4" s="1"/>
  <c r="CL18" i="4" s="1"/>
  <c r="CM18" i="4" s="1"/>
  <c r="CN18" i="4" s="1"/>
  <c r="CO18" i="4" s="1"/>
  <c r="CP18" i="4" s="1"/>
  <c r="CQ18" i="4" s="1"/>
  <c r="CR18" i="4" s="1"/>
  <c r="CS18" i="4" s="1"/>
  <c r="CT18" i="4" s="1"/>
  <c r="CU18" i="4" s="1"/>
  <c r="CV18" i="4" s="1"/>
  <c r="CW18" i="4" s="1"/>
  <c r="CX18" i="4" s="1"/>
  <c r="CY18" i="4" s="1"/>
  <c r="CZ18" i="4" s="1"/>
  <c r="DA18" i="4" s="1"/>
  <c r="DB18" i="4" s="1"/>
  <c r="DC18" i="4" s="1"/>
  <c r="DD18" i="4" s="1"/>
  <c r="DE18" i="4" s="1"/>
  <c r="DF18" i="4" s="1"/>
  <c r="DG18" i="4" s="1"/>
  <c r="DH18" i="4" s="1"/>
  <c r="DI18" i="4" s="1"/>
  <c r="DJ18" i="4" s="1"/>
  <c r="DK18" i="4" s="1"/>
  <c r="DL18" i="4" s="1"/>
  <c r="CC21" i="4"/>
  <c r="DQ18" i="4"/>
  <c r="DR18" i="4" s="1"/>
  <c r="DS18" i="4" s="1"/>
  <c r="DT18" i="4" s="1"/>
  <c r="DU18" i="4" s="1"/>
  <c r="DV18" i="4" s="1"/>
  <c r="DW18" i="4" s="1"/>
  <c r="DX18" i="4" s="1"/>
  <c r="DY18" i="4" s="1"/>
  <c r="DZ18" i="4" s="1"/>
  <c r="EA18" i="4" s="1"/>
  <c r="EB18" i="4" s="1"/>
  <c r="EC18" i="4" s="1"/>
  <c r="ED18" i="4" s="1"/>
  <c r="EE18" i="4" s="1"/>
  <c r="EF18" i="4" s="1"/>
  <c r="EG18" i="4" s="1"/>
  <c r="EH18" i="4" s="1"/>
  <c r="EI18" i="4" s="1"/>
  <c r="EJ18" i="4" s="1"/>
  <c r="EK18" i="4" s="1"/>
  <c r="EL18" i="4" s="1"/>
  <c r="EM18" i="4" s="1"/>
  <c r="EN18" i="4" s="1"/>
  <c r="EO18" i="4" s="1"/>
  <c r="EP18" i="4" s="1"/>
  <c r="EQ18" i="4" s="1"/>
  <c r="ER18" i="4" s="1"/>
  <c r="ES18" i="4" s="1"/>
  <c r="ET18" i="4" s="1"/>
  <c r="EU18" i="4" s="1"/>
  <c r="EV18" i="4" s="1"/>
  <c r="EW18" i="4" s="1"/>
  <c r="EX18" i="4" s="1"/>
  <c r="EY18" i="4" s="1"/>
  <c r="EZ18" i="4" s="1"/>
  <c r="FA18" i="4" s="1"/>
  <c r="FB18" i="4" s="1"/>
  <c r="FC18" i="4" s="1"/>
  <c r="FD18" i="4" s="1"/>
  <c r="FE18" i="4" s="1"/>
  <c r="FF18" i="4" s="1"/>
  <c r="FG18" i="4" s="1"/>
  <c r="FH18" i="4" s="1"/>
  <c r="FI18" i="4" s="1"/>
  <c r="FJ18" i="4" s="1"/>
  <c r="FK18" i="4" s="1"/>
  <c r="FL18" i="4" s="1"/>
  <c r="FO18" i="4" s="1"/>
  <c r="DE21" i="4"/>
  <c r="CG21" i="4"/>
  <c r="CX21" i="4"/>
  <c r="BT21" i="4"/>
  <c r="CK21" i="4"/>
  <c r="DB21" i="4"/>
  <c r="DK21" i="4"/>
  <c r="DR40" i="1"/>
  <c r="DS42" i="1"/>
  <c r="EB58" i="1"/>
  <c r="DY55" i="1"/>
  <c r="EB42" i="1"/>
  <c r="EB62" i="1"/>
  <c r="DZ60" i="1"/>
  <c r="EB22" i="1"/>
  <c r="DW39" i="1"/>
  <c r="EG63" i="1"/>
  <c r="DX58" i="1"/>
  <c r="EG56" i="1"/>
  <c r="DQ58" i="1"/>
  <c r="DY38" i="1"/>
  <c r="EH59" i="1"/>
  <c r="DT59" i="1"/>
  <c r="DP38" i="1"/>
  <c r="EE58" i="1"/>
  <c r="DZ28" i="1"/>
  <c r="EH56" i="1"/>
  <c r="EH37" i="1"/>
  <c r="EF28" i="1"/>
  <c r="DW21" i="1"/>
  <c r="DY37" i="1"/>
  <c r="DQ40" i="1"/>
  <c r="DR42" i="1"/>
  <c r="DU62" i="1"/>
  <c r="DP20" i="1"/>
  <c r="EF60" i="1"/>
  <c r="DS20" i="1"/>
  <c r="DR58" i="1"/>
  <c r="EB29" i="1"/>
  <c r="ED42" i="1"/>
  <c r="DV63" i="1"/>
  <c r="DR61" i="1"/>
  <c r="DS59" i="1"/>
  <c r="EG37" i="1"/>
  <c r="EA62" i="1"/>
  <c r="EB38" i="1"/>
  <c r="DT37" i="1"/>
  <c r="EC57" i="1"/>
  <c r="DT57" i="1"/>
  <c r="DT38" i="1"/>
  <c r="DX40" i="1"/>
  <c r="EB61" i="1"/>
  <c r="DY61" i="1"/>
  <c r="DV41" i="1"/>
  <c r="DU21" i="1"/>
  <c r="EE55" i="1"/>
  <c r="EE29" i="1"/>
  <c r="EC22" i="1"/>
  <c r="EF41" i="1"/>
  <c r="DP60" i="1"/>
  <c r="EC58" i="1"/>
  <c r="DS38" i="1"/>
  <c r="DV59" i="1"/>
  <c r="DT63" i="1"/>
  <c r="EH63" i="1"/>
  <c r="DU58" i="1"/>
  <c r="EE20" i="1"/>
  <c r="DY59" i="1"/>
  <c r="DP41" i="1"/>
  <c r="EC41" i="1"/>
  <c r="EE56" i="1"/>
  <c r="EE39" i="1"/>
  <c r="EH39" i="1"/>
  <c r="ED28" i="1"/>
  <c r="ED29" i="1"/>
  <c r="EB20" i="1"/>
  <c r="EB28" i="1"/>
  <c r="EB56" i="1"/>
  <c r="DT20" i="1"/>
  <c r="DT21" i="1"/>
  <c r="DT28" i="1"/>
  <c r="DT40" i="1"/>
  <c r="DT56" i="1"/>
  <c r="EF59" i="1"/>
  <c r="EH28" i="1"/>
  <c r="DZ56" i="1"/>
  <c r="EB59" i="1"/>
  <c r="DZ22" i="1"/>
  <c r="EF57" i="1"/>
  <c r="EG55" i="1"/>
  <c r="DX55" i="1"/>
  <c r="EG38" i="1"/>
  <c r="EH40" i="1"/>
  <c r="EH22" i="1"/>
  <c r="DV62" i="1"/>
  <c r="EH42" i="1"/>
  <c r="EC56" i="1"/>
  <c r="DQ38" i="1"/>
  <c r="DT39" i="1"/>
  <c r="EF20" i="1"/>
  <c r="DY63" i="1"/>
  <c r="DU38" i="1"/>
  <c r="DV40" i="1"/>
  <c r="EE59" i="1"/>
  <c r="DX20" i="1"/>
  <c r="DT62" i="1"/>
  <c r="ED38" i="1"/>
  <c r="EH58" i="1"/>
  <c r="ED59" i="1"/>
  <c r="DX62" i="1"/>
  <c r="EC62" i="1"/>
  <c r="DV56" i="1"/>
  <c r="DX56" i="1"/>
  <c r="DR37" i="1"/>
  <c r="EF37" i="1"/>
  <c r="EG58" i="1"/>
  <c r="DV29" i="1"/>
  <c r="DV37" i="1"/>
  <c r="DV20" i="1"/>
  <c r="DV55" i="1"/>
  <c r="DV39" i="1"/>
  <c r="DV60" i="1"/>
  <c r="EA39" i="1"/>
  <c r="EA28" i="1"/>
  <c r="EA37" i="1"/>
  <c r="EA60" i="1"/>
  <c r="EA55" i="1"/>
  <c r="EA21" i="1"/>
  <c r="DS60" i="1"/>
  <c r="DS41" i="1"/>
  <c r="DS55" i="1"/>
  <c r="DS57" i="1"/>
  <c r="DS21" i="1"/>
  <c r="DS62" i="1"/>
  <c r="DS29" i="1"/>
  <c r="DS39" i="1"/>
  <c r="DS28" i="1"/>
  <c r="DS40" i="1"/>
  <c r="DS58" i="1"/>
  <c r="DS37" i="1"/>
  <c r="EG40" i="1"/>
  <c r="EB37" i="1"/>
  <c r="DW20" i="1"/>
  <c r="DP56" i="1"/>
  <c r="DY58" i="1"/>
  <c r="DW22" i="1"/>
  <c r="EE21" i="1"/>
  <c r="EC21" i="1"/>
  <c r="DR56" i="1"/>
  <c r="DR55" i="1"/>
  <c r="DU22" i="1"/>
  <c r="EA20" i="1"/>
  <c r="EE28" i="1"/>
  <c r="DT41" i="1"/>
  <c r="DY29" i="1"/>
  <c r="EA61" i="1"/>
  <c r="DZ59" i="1"/>
  <c r="EB60" i="1"/>
  <c r="DW28" i="1"/>
  <c r="EA57" i="1"/>
  <c r="EH38" i="1"/>
  <c r="EE40" i="1"/>
  <c r="DY21" i="1"/>
  <c r="DZ38" i="1"/>
  <c r="EA58" i="1"/>
  <c r="DU59" i="1"/>
  <c r="DY56" i="1"/>
  <c r="DQ56" i="1"/>
  <c r="DR29" i="1"/>
  <c r="DU40" i="1"/>
  <c r="DY57" i="1"/>
  <c r="DR63" i="1"/>
  <c r="DV58" i="1"/>
  <c r="ED22" i="1"/>
  <c r="ED60" i="1"/>
  <c r="ED39" i="1"/>
  <c r="ED55" i="1"/>
  <c r="ED37" i="1"/>
  <c r="DR22" i="1"/>
  <c r="DY20" i="1"/>
  <c r="DX39" i="1"/>
  <c r="EC29" i="1"/>
  <c r="DP40" i="1"/>
  <c r="EA59" i="1"/>
  <c r="DU29" i="1"/>
  <c r="EB21" i="1"/>
  <c r="EE22" i="1"/>
  <c r="EG39" i="1"/>
  <c r="DX60" i="1"/>
  <c r="DP29" i="1"/>
  <c r="EA22" i="1"/>
  <c r="DW40" i="1"/>
  <c r="DW59" i="1"/>
  <c r="DP57" i="1"/>
  <c r="DY39" i="1"/>
  <c r="DW55" i="1"/>
  <c r="EC61" i="1"/>
  <c r="DV61" i="1"/>
  <c r="DX41" i="1"/>
  <c r="EG42" i="1"/>
  <c r="EC40" i="1"/>
  <c r="EG22" i="1"/>
  <c r="DZ37" i="1"/>
  <c r="DZ63" i="1"/>
  <c r="ED58" i="1"/>
  <c r="DV57" i="1"/>
  <c r="DW37" i="1"/>
  <c r="EA38" i="1"/>
  <c r="EC60" i="1"/>
  <c r="EC39" i="1"/>
  <c r="EC37" i="1"/>
  <c r="EC63" i="1"/>
  <c r="EC59" i="1"/>
  <c r="EC42" i="1"/>
  <c r="EC20" i="1"/>
  <c r="EH21" i="1"/>
  <c r="EH41" i="1"/>
  <c r="EH57" i="1"/>
  <c r="EH62" i="1"/>
  <c r="EH20" i="1"/>
  <c r="DR57" i="1"/>
  <c r="DR62" i="1"/>
  <c r="DR41" i="1"/>
  <c r="DR20" i="1"/>
  <c r="DR21" i="1"/>
  <c r="DY28" i="1"/>
  <c r="DY62" i="1"/>
  <c r="DY41" i="1"/>
  <c r="DQ22" i="1"/>
  <c r="DQ42" i="1"/>
  <c r="DQ63" i="1"/>
  <c r="DQ41" i="1"/>
  <c r="DQ28" i="1"/>
  <c r="DQ62" i="1"/>
  <c r="DP28" i="1"/>
  <c r="DP37" i="1"/>
  <c r="EF29" i="1"/>
  <c r="DZ40" i="1"/>
  <c r="DP59" i="1"/>
  <c r="ED41" i="1"/>
  <c r="EG29" i="1"/>
  <c r="EE38" i="1"/>
  <c r="DX61" i="1"/>
  <c r="EB39" i="1"/>
  <c r="DQ37" i="1"/>
  <c r="DP55" i="1"/>
  <c r="DP58" i="1"/>
  <c r="EF40" i="1"/>
  <c r="DT55" i="1"/>
  <c r="DY60" i="1"/>
  <c r="EA29" i="1"/>
  <c r="DZ39" i="1"/>
  <c r="EE61" i="1"/>
  <c r="EF62" i="1"/>
  <c r="ED56" i="1"/>
  <c r="EB40" i="1"/>
  <c r="ED40" i="1"/>
  <c r="DQ61" i="1"/>
  <c r="ED57" i="1"/>
  <c r="DY42" i="1"/>
  <c r="DV38" i="1"/>
  <c r="DS61" i="1"/>
  <c r="DV42" i="1"/>
  <c r="DW60" i="1"/>
  <c r="DU39" i="1"/>
  <c r="DU60" i="1"/>
  <c r="DU28" i="1"/>
  <c r="DU37" i="1"/>
  <c r="DU63" i="1"/>
  <c r="DU42" i="1"/>
  <c r="DU20" i="1"/>
  <c r="DU56" i="1"/>
  <c r="DZ57" i="1"/>
  <c r="DZ21" i="1"/>
  <c r="DZ62" i="1"/>
  <c r="DZ41" i="1"/>
  <c r="DZ20" i="1"/>
  <c r="EG62" i="1"/>
  <c r="EG28" i="1"/>
  <c r="EG41" i="1"/>
  <c r="EG61" i="1"/>
  <c r="EF63" i="1"/>
  <c r="EF38" i="1"/>
  <c r="EF42" i="1"/>
  <c r="EF21" i="1"/>
  <c r="DX63" i="1"/>
  <c r="DX42" i="1"/>
  <c r="DX59" i="1"/>
  <c r="DX21" i="1"/>
  <c r="DP71" i="1"/>
  <c r="DP63" i="1"/>
  <c r="DP42" i="1"/>
  <c r="DP21" i="1"/>
  <c r="DR39" i="1"/>
  <c r="EB57" i="1"/>
  <c r="DW29" i="1"/>
  <c r="DP61" i="1"/>
  <c r="DY40" i="1"/>
  <c r="ED62" i="1"/>
  <c r="EB41" i="1"/>
  <c r="DX29" i="1"/>
  <c r="EH61" i="1"/>
  <c r="DR59" i="1"/>
  <c r="DX57" i="1"/>
  <c r="EG60" i="1"/>
  <c r="EC28" i="1"/>
  <c r="DT58" i="1"/>
  <c r="EA42" i="1"/>
  <c r="EF22" i="1"/>
  <c r="DQ55" i="1"/>
  <c r="EH29" i="1"/>
  <c r="EA63" i="1"/>
  <c r="DT22" i="1"/>
  <c r="DT60" i="1"/>
  <c r="DQ39" i="1"/>
  <c r="DZ29" i="1"/>
  <c r="DQ57" i="1"/>
  <c r="ED61" i="1"/>
  <c r="EG57" i="1"/>
  <c r="EH55" i="1"/>
  <c r="DR38" i="1"/>
  <c r="DS22" i="1"/>
  <c r="ED63" i="1"/>
  <c r="DV21" i="1"/>
  <c r="EF56" i="1"/>
  <c r="DT29" i="1"/>
  <c r="EE41" i="1"/>
  <c r="EE62" i="1"/>
  <c r="EE63" i="1"/>
  <c r="EE57" i="1"/>
  <c r="EE42" i="1"/>
  <c r="DW38" i="1"/>
  <c r="DW57" i="1"/>
  <c r="DW41" i="1"/>
  <c r="DW62" i="1"/>
  <c r="DW42" i="1"/>
  <c r="DW63" i="1"/>
  <c r="DR60" i="1"/>
  <c r="EF55" i="1"/>
  <c r="DW58" i="1"/>
  <c r="DZ61" i="1"/>
  <c r="EA56" i="1"/>
  <c r="DS56" i="1"/>
  <c r="DP39" i="1"/>
  <c r="EF58" i="1"/>
  <c r="EB55" i="1"/>
  <c r="DU57" i="1"/>
  <c r="EA41" i="1"/>
  <c r="EC38" i="1"/>
  <c r="DX37" i="1"/>
  <c r="EF61" i="1"/>
  <c r="EG21" i="1"/>
  <c r="DZ42" i="1"/>
  <c r="DQ29" i="1"/>
  <c r="DV28" i="1"/>
  <c r="DQ59" i="1"/>
  <c r="DT42" i="1"/>
  <c r="DQ60" i="1"/>
  <c r="DZ58" i="1"/>
  <c r="DX28" i="1"/>
  <c r="DX22" i="1"/>
  <c r="DQ21" i="1"/>
  <c r="ED21" i="1"/>
  <c r="EE60" i="1"/>
  <c r="DU55" i="1"/>
  <c r="EG59" i="1"/>
  <c r="DP62" i="1"/>
  <c r="DU41" i="1"/>
  <c r="DW56" i="1"/>
  <c r="DO17" i="1"/>
  <c r="DO66" i="1" s="1"/>
  <c r="BT66" i="1"/>
  <c r="BY66" i="1"/>
  <c r="BZ66" i="1"/>
  <c r="EV66" i="1"/>
  <c r="CH66" i="1"/>
  <c r="CD66" i="1"/>
  <c r="EK66" i="1"/>
  <c r="BQ66" i="1"/>
  <c r="BS66" i="1"/>
  <c r="BV66" i="1"/>
  <c r="EQ66" i="1"/>
  <c r="BX66" i="1"/>
  <c r="DD66" i="1"/>
  <c r="ER66" i="1"/>
  <c r="EL66" i="1"/>
  <c r="DB66" i="1"/>
  <c r="FA31" i="1"/>
  <c r="FA66" i="1" s="1"/>
  <c r="CC66" i="1"/>
  <c r="CK66" i="1"/>
  <c r="BR66" i="1"/>
  <c r="BU66" i="1"/>
  <c r="EN66" i="1"/>
  <c r="CM66" i="1"/>
  <c r="FB66" i="1"/>
  <c r="CS66" i="1"/>
  <c r="DH66" i="1"/>
  <c r="EY66" i="1"/>
  <c r="CF66" i="1"/>
  <c r="FC66" i="1"/>
  <c r="CB66" i="1"/>
  <c r="FL66" i="1"/>
  <c r="CA66" i="1"/>
  <c r="ES66" i="1"/>
  <c r="EZ66" i="1"/>
  <c r="FE66" i="1"/>
  <c r="EU66" i="1"/>
  <c r="FJ66" i="1"/>
  <c r="FD66" i="1"/>
  <c r="ET66" i="1"/>
  <c r="FI66" i="1"/>
  <c r="EO66" i="1"/>
  <c r="EX66" i="1"/>
  <c r="EM66" i="1"/>
  <c r="FF66" i="1"/>
  <c r="FH66" i="1"/>
  <c r="EW66" i="1"/>
  <c r="EJ66" i="1"/>
  <c r="EI66" i="1"/>
  <c r="FG66" i="1"/>
  <c r="EP31" i="1"/>
  <c r="EP66" i="1" s="1"/>
  <c r="FK66" i="1"/>
  <c r="DE66" i="1"/>
  <c r="DJ66" i="1"/>
  <c r="CI66" i="1"/>
  <c r="CN66" i="1"/>
  <c r="BP66" i="1"/>
  <c r="CV66" i="1"/>
  <c r="CY66" i="1"/>
  <c r="CO66" i="1"/>
  <c r="CR66" i="1"/>
  <c r="CW66" i="1"/>
  <c r="CZ66" i="1"/>
  <c r="CJ66" i="1"/>
  <c r="CG66" i="1"/>
  <c r="DG66" i="1"/>
  <c r="CQ66" i="1"/>
  <c r="DK66" i="1"/>
  <c r="DC66" i="1"/>
  <c r="CX66" i="1"/>
  <c r="CP66" i="1"/>
  <c r="CL66" i="1"/>
  <c r="DA66" i="1"/>
  <c r="CT66" i="1"/>
  <c r="DL66" i="1"/>
  <c r="CU66" i="1"/>
  <c r="DI66" i="1"/>
  <c r="DF66" i="1"/>
  <c r="BW66" i="1"/>
  <c r="CE66" i="1"/>
  <c r="BO66" i="1"/>
  <c r="BR71" i="1"/>
  <c r="BR72" i="1" s="1"/>
  <c r="DQ71" i="1"/>
  <c r="EH51" i="1"/>
  <c r="EH50" i="1"/>
  <c r="EH47" i="1"/>
  <c r="EH46" i="1"/>
  <c r="EH54" i="1"/>
  <c r="EH53" i="1"/>
  <c r="EH52" i="1"/>
  <c r="EH64" i="1"/>
  <c r="EH43" i="1"/>
  <c r="EH49" i="1"/>
  <c r="EH48" i="1"/>
  <c r="EH45" i="1"/>
  <c r="DQ16" i="1"/>
  <c r="DQ51" i="1"/>
  <c r="DQ47" i="1"/>
  <c r="DQ64" i="1"/>
  <c r="DQ43" i="1"/>
  <c r="DQ45" i="1"/>
  <c r="DQ49" i="1"/>
  <c r="DQ53" i="1"/>
  <c r="DQ50" i="1"/>
  <c r="DQ46" i="1"/>
  <c r="DQ48" i="1"/>
  <c r="DQ52" i="1"/>
  <c r="DQ54" i="1"/>
  <c r="EA43" i="1"/>
  <c r="EA45" i="1"/>
  <c r="EA47" i="1"/>
  <c r="EA49" i="1"/>
  <c r="EA51" i="1"/>
  <c r="EA53" i="1"/>
  <c r="EA64" i="1"/>
  <c r="EA46" i="1"/>
  <c r="EA52" i="1"/>
  <c r="EA48" i="1"/>
  <c r="EA54" i="1"/>
  <c r="EA50" i="1"/>
  <c r="DR16" i="1"/>
  <c r="DR64" i="1"/>
  <c r="DR54" i="1"/>
  <c r="DR45" i="1"/>
  <c r="DR48" i="1"/>
  <c r="DR51" i="1"/>
  <c r="DR50" i="1"/>
  <c r="DR49" i="1"/>
  <c r="DR47" i="1"/>
  <c r="DR46" i="1"/>
  <c r="DR53" i="1"/>
  <c r="DR52" i="1"/>
  <c r="DR43" i="1"/>
  <c r="DY49" i="1"/>
  <c r="DY53" i="1"/>
  <c r="DY64" i="1"/>
  <c r="DY43" i="1"/>
  <c r="DY51" i="1"/>
  <c r="DY45" i="1"/>
  <c r="DY47" i="1"/>
  <c r="DY54" i="1"/>
  <c r="DY52" i="1"/>
  <c r="DY48" i="1"/>
  <c r="DY46" i="1"/>
  <c r="DY50" i="1"/>
  <c r="EF54" i="1"/>
  <c r="EF53" i="1"/>
  <c r="EF43" i="1"/>
  <c r="EF46" i="1"/>
  <c r="EF49" i="1"/>
  <c r="EF48" i="1"/>
  <c r="EF52" i="1"/>
  <c r="EF64" i="1"/>
  <c r="EF45" i="1"/>
  <c r="EF50" i="1"/>
  <c r="EF51" i="1"/>
  <c r="EF47" i="1"/>
  <c r="DX48" i="1"/>
  <c r="DX47" i="1"/>
  <c r="DX50" i="1"/>
  <c r="DX53" i="1"/>
  <c r="DX46" i="1"/>
  <c r="DX51" i="1"/>
  <c r="DX43" i="1"/>
  <c r="DX52" i="1"/>
  <c r="DX49" i="1"/>
  <c r="DX64" i="1"/>
  <c r="DX54" i="1"/>
  <c r="DX45" i="1"/>
  <c r="DP16" i="1"/>
  <c r="DP54" i="1"/>
  <c r="DP47" i="1"/>
  <c r="DP52" i="1"/>
  <c r="DP53" i="1"/>
  <c r="DP45" i="1"/>
  <c r="DP46" i="1"/>
  <c r="DP43" i="1"/>
  <c r="DP51" i="1"/>
  <c r="DP48" i="1"/>
  <c r="DP49" i="1"/>
  <c r="DP50" i="1"/>
  <c r="DP64" i="1"/>
  <c r="DS16" i="1"/>
  <c r="DS43" i="1"/>
  <c r="DS45" i="1"/>
  <c r="DS47" i="1"/>
  <c r="DS49" i="1"/>
  <c r="DS51" i="1"/>
  <c r="DS53" i="1"/>
  <c r="DS64" i="1"/>
  <c r="DS50" i="1"/>
  <c r="DS46" i="1"/>
  <c r="DS52" i="1"/>
  <c r="DS54" i="1"/>
  <c r="DS48" i="1"/>
  <c r="DZ45" i="1"/>
  <c r="DZ51" i="1"/>
  <c r="DZ50" i="1"/>
  <c r="DZ47" i="1"/>
  <c r="DZ46" i="1"/>
  <c r="DZ49" i="1"/>
  <c r="DZ54" i="1"/>
  <c r="DZ53" i="1"/>
  <c r="DZ52" i="1"/>
  <c r="DZ48" i="1"/>
  <c r="DZ43" i="1"/>
  <c r="DZ64" i="1"/>
  <c r="EG47" i="1"/>
  <c r="EG45" i="1"/>
  <c r="EG49" i="1"/>
  <c r="EG64" i="1"/>
  <c r="EG43" i="1"/>
  <c r="EG51" i="1"/>
  <c r="EG53" i="1"/>
  <c r="EG52" i="1"/>
  <c r="EG50" i="1"/>
  <c r="EG54" i="1"/>
  <c r="EG48" i="1"/>
  <c r="EG46" i="1"/>
  <c r="EE46" i="1"/>
  <c r="EE48" i="1"/>
  <c r="EE50" i="1"/>
  <c r="EE52" i="1"/>
  <c r="EE54" i="1"/>
  <c r="EE43" i="1"/>
  <c r="EE49" i="1"/>
  <c r="EE53" i="1"/>
  <c r="EE64" i="1"/>
  <c r="EE45" i="1"/>
  <c r="EE47" i="1"/>
  <c r="EE51" i="1"/>
  <c r="DW46" i="1"/>
  <c r="DW48" i="1"/>
  <c r="DW50" i="1"/>
  <c r="DW52" i="1"/>
  <c r="DW54" i="1"/>
  <c r="DW53" i="1"/>
  <c r="DW47" i="1"/>
  <c r="DW43" i="1"/>
  <c r="DW49" i="1"/>
  <c r="DW64" i="1"/>
  <c r="DW45" i="1"/>
  <c r="DW51" i="1"/>
  <c r="EC46" i="1"/>
  <c r="EC52" i="1"/>
  <c r="EC48" i="1"/>
  <c r="EC50" i="1"/>
  <c r="EC54" i="1"/>
  <c r="EC47" i="1"/>
  <c r="EC43" i="1"/>
  <c r="EC45" i="1"/>
  <c r="EC64" i="1"/>
  <c r="EC53" i="1"/>
  <c r="EC51" i="1"/>
  <c r="EC49" i="1"/>
  <c r="DU48" i="1"/>
  <c r="DU54" i="1"/>
  <c r="DU50" i="1"/>
  <c r="DU46" i="1"/>
  <c r="DU52" i="1"/>
  <c r="DU47" i="1"/>
  <c r="DU53" i="1"/>
  <c r="DU45" i="1"/>
  <c r="DU51" i="1"/>
  <c r="DU43" i="1"/>
  <c r="DU49" i="1"/>
  <c r="DU64" i="1"/>
  <c r="ED48" i="1"/>
  <c r="ED47" i="1"/>
  <c r="ED54" i="1"/>
  <c r="ED53" i="1"/>
  <c r="ED43" i="1"/>
  <c r="ED52" i="1"/>
  <c r="ED50" i="1"/>
  <c r="ED49" i="1"/>
  <c r="ED64" i="1"/>
  <c r="ED46" i="1"/>
  <c r="ED45" i="1"/>
  <c r="ED51" i="1"/>
  <c r="DV48" i="1"/>
  <c r="DV47" i="1"/>
  <c r="DV54" i="1"/>
  <c r="DV53" i="1"/>
  <c r="DV43" i="1"/>
  <c r="DV45" i="1"/>
  <c r="DV50" i="1"/>
  <c r="DV49" i="1"/>
  <c r="DV46" i="1"/>
  <c r="DV52" i="1"/>
  <c r="DV51" i="1"/>
  <c r="DV64" i="1"/>
  <c r="EB50" i="1"/>
  <c r="EB47" i="1"/>
  <c r="EB49" i="1"/>
  <c r="EB46" i="1"/>
  <c r="EB52" i="1"/>
  <c r="EB54" i="1"/>
  <c r="EB64" i="1"/>
  <c r="EB45" i="1"/>
  <c r="EB51" i="1"/>
  <c r="EB53" i="1"/>
  <c r="EB48" i="1"/>
  <c r="EB43" i="1"/>
  <c r="DT16" i="1"/>
  <c r="DT51" i="1"/>
  <c r="DT48" i="1"/>
  <c r="DT54" i="1"/>
  <c r="DT50" i="1"/>
  <c r="DT53" i="1"/>
  <c r="DT43" i="1"/>
  <c r="DT64" i="1"/>
  <c r="DT46" i="1"/>
  <c r="DT45" i="1"/>
  <c r="DT52" i="1"/>
  <c r="DT47" i="1"/>
  <c r="DT49" i="1"/>
  <c r="EA16" i="1"/>
  <c r="EA26" i="1"/>
  <c r="EA25" i="1"/>
  <c r="EA18" i="1"/>
  <c r="EA19" i="1"/>
  <c r="EA23" i="1"/>
  <c r="EA27" i="1"/>
  <c r="EA32" i="1"/>
  <c r="EA36" i="1"/>
  <c r="EA34" i="1"/>
  <c r="EA35" i="1"/>
  <c r="EA33" i="1"/>
  <c r="EA30" i="1"/>
  <c r="EH16" i="1"/>
  <c r="EH26" i="1"/>
  <c r="EH30" i="1"/>
  <c r="EH32" i="1"/>
  <c r="EH35" i="1"/>
  <c r="EH34" i="1"/>
  <c r="EH23" i="1"/>
  <c r="EH33" i="1"/>
  <c r="EH25" i="1"/>
  <c r="EH36" i="1"/>
  <c r="EH27" i="1"/>
  <c r="EH19" i="1"/>
  <c r="EH18" i="1"/>
  <c r="DZ16" i="1"/>
  <c r="DZ26" i="1"/>
  <c r="DZ36" i="1"/>
  <c r="DZ19" i="1"/>
  <c r="DZ30" i="1"/>
  <c r="DZ27" i="1"/>
  <c r="DZ32" i="1"/>
  <c r="DZ33" i="1"/>
  <c r="DZ35" i="1"/>
  <c r="DZ23" i="1"/>
  <c r="DZ18" i="1"/>
  <c r="DZ25" i="1"/>
  <c r="DZ34" i="1"/>
  <c r="EG16" i="1"/>
  <c r="EG32" i="1"/>
  <c r="EG23" i="1"/>
  <c r="EG33" i="1"/>
  <c r="EG19" i="1"/>
  <c r="EG18" i="1"/>
  <c r="EG35" i="1"/>
  <c r="EG25" i="1"/>
  <c r="EG27" i="1"/>
  <c r="EG30" i="1"/>
  <c r="EG26" i="1"/>
  <c r="EG36" i="1"/>
  <c r="EG34" i="1"/>
  <c r="DY16" i="1"/>
  <c r="DY36" i="1"/>
  <c r="DY35" i="1"/>
  <c r="DY23" i="1"/>
  <c r="DY33" i="1"/>
  <c r="DY19" i="1"/>
  <c r="DY32" i="1"/>
  <c r="DY30" i="1"/>
  <c r="DY26" i="1"/>
  <c r="DY27" i="1"/>
  <c r="DY18" i="1"/>
  <c r="DY25" i="1"/>
  <c r="DY34" i="1"/>
  <c r="EF16" i="1"/>
  <c r="EF23" i="1"/>
  <c r="EF33" i="1"/>
  <c r="EF18" i="1"/>
  <c r="EF30" i="1"/>
  <c r="EF35" i="1"/>
  <c r="EF36" i="1"/>
  <c r="EF27" i="1"/>
  <c r="EF32" i="1"/>
  <c r="EF34" i="1"/>
  <c r="EF25" i="1"/>
  <c r="EF26" i="1"/>
  <c r="EF19" i="1"/>
  <c r="DX16" i="1"/>
  <c r="DX33" i="1"/>
  <c r="DX19" i="1"/>
  <c r="DX30" i="1"/>
  <c r="DX35" i="1"/>
  <c r="DX23" i="1"/>
  <c r="DX36" i="1"/>
  <c r="DX18" i="1"/>
  <c r="DX32" i="1"/>
  <c r="DX27" i="1"/>
  <c r="DX34" i="1"/>
  <c r="DX25" i="1"/>
  <c r="DX26" i="1"/>
  <c r="EE16" i="1"/>
  <c r="EE34" i="1"/>
  <c r="EE26" i="1"/>
  <c r="EE32" i="1"/>
  <c r="EE33" i="1"/>
  <c r="EE18" i="1"/>
  <c r="EE25" i="1"/>
  <c r="EE19" i="1"/>
  <c r="EE23" i="1"/>
  <c r="EE30" i="1"/>
  <c r="EE35" i="1"/>
  <c r="EE27" i="1"/>
  <c r="EE36" i="1"/>
  <c r="DW16" i="1"/>
  <c r="DW25" i="1"/>
  <c r="DW18" i="1"/>
  <c r="DW33" i="1"/>
  <c r="DW30" i="1"/>
  <c r="DW34" i="1"/>
  <c r="DW26" i="1"/>
  <c r="DW23" i="1"/>
  <c r="DW32" i="1"/>
  <c r="DW19" i="1"/>
  <c r="DW35" i="1"/>
  <c r="DW27" i="1"/>
  <c r="DW36" i="1"/>
  <c r="ED16" i="1"/>
  <c r="ED35" i="1"/>
  <c r="ED36" i="1"/>
  <c r="ED26" i="1"/>
  <c r="ED27" i="1"/>
  <c r="ED23" i="1"/>
  <c r="ED18" i="1"/>
  <c r="ED34" i="1"/>
  <c r="ED33" i="1"/>
  <c r="ED19" i="1"/>
  <c r="ED25" i="1"/>
  <c r="ED30" i="1"/>
  <c r="ED32" i="1"/>
  <c r="DV16" i="1"/>
  <c r="DV33" i="1"/>
  <c r="DV19" i="1"/>
  <c r="DV25" i="1"/>
  <c r="DV35" i="1"/>
  <c r="DV27" i="1"/>
  <c r="DV26" i="1"/>
  <c r="DV34" i="1"/>
  <c r="DV36" i="1"/>
  <c r="DV30" i="1"/>
  <c r="DV23" i="1"/>
  <c r="DV18" i="1"/>
  <c r="DV32" i="1"/>
  <c r="EC16" i="1"/>
  <c r="EC25" i="1"/>
  <c r="EC19" i="1"/>
  <c r="EC33" i="1"/>
  <c r="EC23" i="1"/>
  <c r="EC32" i="1"/>
  <c r="EC18" i="1"/>
  <c r="EC35" i="1"/>
  <c r="EC27" i="1"/>
  <c r="EC36" i="1"/>
  <c r="EC30" i="1"/>
  <c r="EC34" i="1"/>
  <c r="EC26" i="1"/>
  <c r="DU16" i="1"/>
  <c r="DU34" i="1"/>
  <c r="DU26" i="1"/>
  <c r="DU25" i="1"/>
  <c r="DU33" i="1"/>
  <c r="DU23" i="1"/>
  <c r="DU32" i="1"/>
  <c r="DU19" i="1"/>
  <c r="DU18" i="1"/>
  <c r="DU35" i="1"/>
  <c r="DU36" i="1"/>
  <c r="DU30" i="1"/>
  <c r="DU27" i="1"/>
  <c r="EB16" i="1"/>
  <c r="EB25" i="1"/>
  <c r="EB19" i="1"/>
  <c r="EB35" i="1"/>
  <c r="EB36" i="1"/>
  <c r="EB30" i="1"/>
  <c r="EB33" i="1"/>
  <c r="EB23" i="1"/>
  <c r="EB27" i="1"/>
  <c r="EB34" i="1"/>
  <c r="EB18" i="1"/>
  <c r="EB26" i="1"/>
  <c r="EB32" i="1"/>
  <c r="DS23" i="1"/>
  <c r="DS30" i="1"/>
  <c r="DS36" i="1"/>
  <c r="DS25" i="1"/>
  <c r="DS26" i="1"/>
  <c r="DS27" i="1"/>
  <c r="DS32" i="1"/>
  <c r="DS34" i="1"/>
  <c r="DS18" i="1"/>
  <c r="DS19" i="1"/>
  <c r="DS35" i="1"/>
  <c r="DS33" i="1"/>
  <c r="DT33" i="1"/>
  <c r="DT23" i="1"/>
  <c r="DT35" i="1"/>
  <c r="DT30" i="1"/>
  <c r="DT18" i="1"/>
  <c r="DT26" i="1"/>
  <c r="DT36" i="1"/>
  <c r="DT34" i="1"/>
  <c r="DT32" i="1"/>
  <c r="DT19" i="1"/>
  <c r="DT27" i="1"/>
  <c r="DT25" i="1"/>
  <c r="DR23" i="1"/>
  <c r="DR32" i="1"/>
  <c r="DR27" i="1"/>
  <c r="DR36" i="1"/>
  <c r="DR18" i="1"/>
  <c r="DR34" i="1"/>
  <c r="DR25" i="1"/>
  <c r="DR30" i="1"/>
  <c r="DR26" i="1"/>
  <c r="DR35" i="1"/>
  <c r="DR19" i="1"/>
  <c r="DR33" i="1"/>
  <c r="DQ23" i="1"/>
  <c r="DQ34" i="1"/>
  <c r="DQ33" i="1"/>
  <c r="DQ36" i="1"/>
  <c r="DQ32" i="1"/>
  <c r="DQ35" i="1"/>
  <c r="DQ26" i="1"/>
  <c r="DQ25" i="1"/>
  <c r="DQ19" i="1"/>
  <c r="DQ30" i="1"/>
  <c r="DQ27" i="1"/>
  <c r="DQ18" i="1"/>
  <c r="DP23" i="1"/>
  <c r="DP34" i="1"/>
  <c r="DP27" i="1"/>
  <c r="DP19" i="1"/>
  <c r="DP36" i="1"/>
  <c r="DP18" i="1"/>
  <c r="DP32" i="1"/>
  <c r="DP33" i="1"/>
  <c r="DP26" i="1"/>
  <c r="DP30" i="1"/>
  <c r="DP25" i="1"/>
  <c r="DP35" i="1"/>
  <c r="DR23" i="4" l="1"/>
  <c r="DR23" i="5"/>
  <c r="BT22" i="7"/>
  <c r="BS23" i="7"/>
  <c r="DS22" i="7"/>
  <c r="DR23" i="7"/>
  <c r="DR23" i="6"/>
  <c r="BS23" i="6"/>
  <c r="DS22" i="6"/>
  <c r="BT22" i="6"/>
  <c r="BS23" i="5"/>
  <c r="DS22" i="5"/>
  <c r="BT22" i="5"/>
  <c r="FF20" i="4"/>
  <c r="EX20" i="4"/>
  <c r="EP20" i="4"/>
  <c r="EH20" i="4"/>
  <c r="DZ20" i="4"/>
  <c r="DR20" i="4"/>
  <c r="FE20" i="4"/>
  <c r="EW20" i="4"/>
  <c r="EO20" i="4"/>
  <c r="EG20" i="4"/>
  <c r="DY20" i="4"/>
  <c r="DQ20" i="4"/>
  <c r="FL20" i="4"/>
  <c r="FD20" i="4"/>
  <c r="EV20" i="4"/>
  <c r="EN20" i="4"/>
  <c r="EF20" i="4"/>
  <c r="DX20" i="4"/>
  <c r="DP20" i="4"/>
  <c r="FK20" i="4"/>
  <c r="FC20" i="4"/>
  <c r="EU20" i="4"/>
  <c r="EM20" i="4"/>
  <c r="EE20" i="4"/>
  <c r="DW20" i="4"/>
  <c r="DO20" i="4"/>
  <c r="FJ20" i="4"/>
  <c r="FB20" i="4"/>
  <c r="ET20" i="4"/>
  <c r="EL20" i="4"/>
  <c r="ED20" i="4"/>
  <c r="DV20" i="4"/>
  <c r="FI20" i="4"/>
  <c r="FA20" i="4"/>
  <c r="ES20" i="4"/>
  <c r="EK20" i="4"/>
  <c r="EC20" i="4"/>
  <c r="DU20" i="4"/>
  <c r="FH20" i="4"/>
  <c r="EB20" i="4"/>
  <c r="EZ20" i="4"/>
  <c r="DT20" i="4"/>
  <c r="EY20" i="4"/>
  <c r="DS20" i="4"/>
  <c r="EQ20" i="4"/>
  <c r="EJ20" i="4"/>
  <c r="EI20" i="4"/>
  <c r="EA20" i="4"/>
  <c r="FG20" i="4"/>
  <c r="ER20" i="4"/>
  <c r="BS23" i="4"/>
  <c r="DS22" i="4"/>
  <c r="BT22" i="4"/>
  <c r="FN20" i="1"/>
  <c r="DP72" i="1"/>
  <c r="FO18" i="1"/>
  <c r="K18" i="1" s="1"/>
  <c r="BO69" i="1"/>
  <c r="BP69" i="1" s="1"/>
  <c r="BQ69" i="1" s="1"/>
  <c r="BR69" i="1" s="1"/>
  <c r="BS69" i="1" s="1"/>
  <c r="BT69" i="1" s="1"/>
  <c r="BU69" i="1" s="1"/>
  <c r="BV69" i="1" s="1"/>
  <c r="BW69" i="1" s="1"/>
  <c r="BX69" i="1" s="1"/>
  <c r="BY69" i="1" s="1"/>
  <c r="BZ69" i="1" s="1"/>
  <c r="CA69" i="1" s="1"/>
  <c r="CB69" i="1" s="1"/>
  <c r="CC69" i="1" s="1"/>
  <c r="CD69" i="1" s="1"/>
  <c r="CE69" i="1" s="1"/>
  <c r="CF69" i="1" s="1"/>
  <c r="CG69" i="1" s="1"/>
  <c r="CH69" i="1" s="1"/>
  <c r="CI69" i="1" s="1"/>
  <c r="CJ69" i="1" s="1"/>
  <c r="CK69" i="1" s="1"/>
  <c r="CL69" i="1" s="1"/>
  <c r="CM69" i="1" s="1"/>
  <c r="CN69" i="1" s="1"/>
  <c r="CO69" i="1" s="1"/>
  <c r="CP69" i="1" s="1"/>
  <c r="CQ69" i="1" s="1"/>
  <c r="CR69" i="1" s="1"/>
  <c r="CS69" i="1" s="1"/>
  <c r="CT69" i="1" s="1"/>
  <c r="CU69" i="1" s="1"/>
  <c r="CV69" i="1" s="1"/>
  <c r="CW69" i="1" s="1"/>
  <c r="CX69" i="1" s="1"/>
  <c r="CY69" i="1" s="1"/>
  <c r="CZ69" i="1" s="1"/>
  <c r="DA69" i="1" s="1"/>
  <c r="DB69" i="1" s="1"/>
  <c r="DC69" i="1" s="1"/>
  <c r="DD69" i="1" s="1"/>
  <c r="DE69" i="1" s="1"/>
  <c r="DF69" i="1" s="1"/>
  <c r="DG69" i="1" s="1"/>
  <c r="DH69" i="1" s="1"/>
  <c r="DI69" i="1" s="1"/>
  <c r="DJ69" i="1" s="1"/>
  <c r="DK69" i="1" s="1"/>
  <c r="DL69" i="1" s="1"/>
  <c r="DL70" i="1"/>
  <c r="FO22" i="1"/>
  <c r="K22" i="1" s="1"/>
  <c r="DQ72" i="1"/>
  <c r="BQ70" i="1"/>
  <c r="BY70" i="1"/>
  <c r="CG70" i="1"/>
  <c r="CO70" i="1"/>
  <c r="CW70" i="1"/>
  <c r="DE70" i="1"/>
  <c r="BP70" i="1"/>
  <c r="CJ70" i="1"/>
  <c r="BR70" i="1"/>
  <c r="BZ70" i="1"/>
  <c r="CH70" i="1"/>
  <c r="CP70" i="1"/>
  <c r="CX70" i="1"/>
  <c r="DF70" i="1"/>
  <c r="BO70" i="1"/>
  <c r="CR70" i="1"/>
  <c r="BS70" i="1"/>
  <c r="CA70" i="1"/>
  <c r="CI70" i="1"/>
  <c r="CQ70" i="1"/>
  <c r="CY70" i="1"/>
  <c r="DG70" i="1"/>
  <c r="CB70" i="1"/>
  <c r="BT70" i="1"/>
  <c r="BU70" i="1"/>
  <c r="CC70" i="1"/>
  <c r="CK70" i="1"/>
  <c r="CS70" i="1"/>
  <c r="DA70" i="1"/>
  <c r="DI70" i="1"/>
  <c r="BV70" i="1"/>
  <c r="CD70" i="1"/>
  <c r="CL70" i="1"/>
  <c r="CT70" i="1"/>
  <c r="DB70" i="1"/>
  <c r="DJ70" i="1"/>
  <c r="BW70" i="1"/>
  <c r="CE70" i="1"/>
  <c r="CM70" i="1"/>
  <c r="CU70" i="1"/>
  <c r="DC70" i="1"/>
  <c r="DK70" i="1"/>
  <c r="DH70" i="1"/>
  <c r="BX70" i="1"/>
  <c r="CF70" i="1"/>
  <c r="CN70" i="1"/>
  <c r="CV70" i="1"/>
  <c r="DD70" i="1"/>
  <c r="CZ70" i="1"/>
  <c r="DO70" i="1"/>
  <c r="J38" i="1"/>
  <c r="J60" i="1"/>
  <c r="J20" i="1"/>
  <c r="FN58" i="1"/>
  <c r="FO58" i="1"/>
  <c r="K58" i="1" s="1"/>
  <c r="J58" i="1"/>
  <c r="FO59" i="1"/>
  <c r="K59" i="1" s="1"/>
  <c r="FN59" i="1"/>
  <c r="J56" i="1"/>
  <c r="FN56" i="1"/>
  <c r="FO56" i="1"/>
  <c r="K56" i="1" s="1"/>
  <c r="J21" i="1"/>
  <c r="FO55" i="1"/>
  <c r="K55" i="1" s="1"/>
  <c r="FN55" i="1"/>
  <c r="FO29" i="1"/>
  <c r="K29" i="1" s="1"/>
  <c r="FN29" i="1"/>
  <c r="J29" i="1"/>
  <c r="FN40" i="1"/>
  <c r="J40" i="1"/>
  <c r="FO40" i="1"/>
  <c r="K40" i="1" s="1"/>
  <c r="J63" i="1"/>
  <c r="FN21" i="1"/>
  <c r="FO21" i="1"/>
  <c r="K21" i="1" s="1"/>
  <c r="J22" i="1"/>
  <c r="FO20" i="1"/>
  <c r="K20" i="1" s="1"/>
  <c r="J23" i="1"/>
  <c r="FN42" i="1"/>
  <c r="FO42" i="1"/>
  <c r="K42" i="1" s="1"/>
  <c r="FN37" i="1"/>
  <c r="FO37" i="1"/>
  <c r="K37" i="1" s="1"/>
  <c r="FO38" i="1"/>
  <c r="K38" i="1" s="1"/>
  <c r="FN22" i="1"/>
  <c r="FN63" i="1"/>
  <c r="FO63" i="1"/>
  <c r="K63" i="1" s="1"/>
  <c r="J28" i="1"/>
  <c r="FO28" i="1"/>
  <c r="K28" i="1" s="1"/>
  <c r="FN28" i="1"/>
  <c r="FO41" i="1"/>
  <c r="K41" i="1" s="1"/>
  <c r="FN41" i="1"/>
  <c r="J62" i="1"/>
  <c r="FN62" i="1"/>
  <c r="FO62" i="1"/>
  <c r="K62" i="1" s="1"/>
  <c r="FN27" i="1"/>
  <c r="FO27" i="1"/>
  <c r="K27" i="1" s="1"/>
  <c r="J57" i="1"/>
  <c r="FN57" i="1"/>
  <c r="FO57" i="1"/>
  <c r="K57" i="1" s="1"/>
  <c r="J42" i="1"/>
  <c r="FO60" i="1"/>
  <c r="K60" i="1" s="1"/>
  <c r="FN60" i="1"/>
  <c r="J39" i="1"/>
  <c r="FN39" i="1"/>
  <c r="FO39" i="1"/>
  <c r="K39" i="1" s="1"/>
  <c r="FN38" i="1"/>
  <c r="J61" i="1"/>
  <c r="FO61" i="1"/>
  <c r="K61" i="1" s="1"/>
  <c r="FN61" i="1"/>
  <c r="J55" i="1"/>
  <c r="J41" i="1"/>
  <c r="J59" i="1"/>
  <c r="J19" i="1"/>
  <c r="J46" i="1"/>
  <c r="J64" i="1"/>
  <c r="J53" i="1"/>
  <c r="J50" i="1"/>
  <c r="J52" i="1"/>
  <c r="J49" i="1"/>
  <c r="J47" i="1"/>
  <c r="J48" i="1"/>
  <c r="J54" i="1"/>
  <c r="J51" i="1"/>
  <c r="J37" i="1"/>
  <c r="J43" i="1"/>
  <c r="J30" i="1"/>
  <c r="J27" i="1"/>
  <c r="J26" i="1"/>
  <c r="BO67" i="1"/>
  <c r="DO67" i="1" s="1"/>
  <c r="DU17" i="1"/>
  <c r="EG17" i="1"/>
  <c r="DQ17" i="1"/>
  <c r="DT24" i="1"/>
  <c r="EB31" i="1"/>
  <c r="DQ31" i="1"/>
  <c r="DS17" i="1"/>
  <c r="EE31" i="1"/>
  <c r="DZ17" i="1"/>
  <c r="DP24" i="1"/>
  <c r="EC24" i="1"/>
  <c r="DW31" i="1"/>
  <c r="EE17" i="1"/>
  <c r="EG31" i="1"/>
  <c r="DZ31" i="1"/>
  <c r="EH31" i="1"/>
  <c r="EG44" i="1"/>
  <c r="EF44" i="1"/>
  <c r="DQ44" i="1"/>
  <c r="DR31" i="1"/>
  <c r="DU24" i="1"/>
  <c r="ED24" i="1"/>
  <c r="DY24" i="1"/>
  <c r="EA31" i="1"/>
  <c r="DT44" i="1"/>
  <c r="EB44" i="1"/>
  <c r="EE44" i="1"/>
  <c r="DX44" i="1"/>
  <c r="DR44" i="1"/>
  <c r="DV31" i="1"/>
  <c r="DX31" i="1"/>
  <c r="EG24" i="1"/>
  <c r="ED44" i="1"/>
  <c r="DP44" i="1"/>
  <c r="DV24" i="1"/>
  <c r="DZ24" i="1"/>
  <c r="EH24" i="1"/>
  <c r="DU44" i="1"/>
  <c r="DS44" i="1"/>
  <c r="EC31" i="1"/>
  <c r="EF17" i="1"/>
  <c r="DV44" i="1"/>
  <c r="DZ44" i="1"/>
  <c r="EA44" i="1"/>
  <c r="DS31" i="1"/>
  <c r="EB17" i="1"/>
  <c r="ED17" i="1"/>
  <c r="EF24" i="1"/>
  <c r="EC44" i="1"/>
  <c r="DY44" i="1"/>
  <c r="DP31" i="1"/>
  <c r="DT31" i="1"/>
  <c r="EB24" i="1"/>
  <c r="DU31" i="1"/>
  <c r="DY31" i="1"/>
  <c r="EA24" i="1"/>
  <c r="DW44" i="1"/>
  <c r="DR24" i="1"/>
  <c r="DQ24" i="1"/>
  <c r="DS24" i="1"/>
  <c r="ED31" i="1"/>
  <c r="DW24" i="1"/>
  <c r="EE24" i="1"/>
  <c r="DX24" i="1"/>
  <c r="EF31" i="1"/>
  <c r="EH44" i="1"/>
  <c r="EA17" i="1"/>
  <c r="DR17" i="1"/>
  <c r="DW17" i="1"/>
  <c r="EH17" i="1"/>
  <c r="DP17" i="1"/>
  <c r="DT17" i="1"/>
  <c r="DY17" i="1"/>
  <c r="EC17" i="1"/>
  <c r="DV17" i="1"/>
  <c r="DX17" i="1"/>
  <c r="BS71" i="1"/>
  <c r="BS72" i="1" s="1"/>
  <c r="DR71" i="1"/>
  <c r="FO35" i="1"/>
  <c r="K35" i="1" s="1"/>
  <c r="FN35" i="1"/>
  <c r="FN51" i="1"/>
  <c r="FO51" i="1"/>
  <c r="K51" i="1" s="1"/>
  <c r="FO54" i="1"/>
  <c r="K54" i="1" s="1"/>
  <c r="FN54" i="1"/>
  <c r="FN46" i="1"/>
  <c r="FO46" i="1"/>
  <c r="K46" i="1" s="1"/>
  <c r="FN32" i="1"/>
  <c r="FO32" i="1"/>
  <c r="K32" i="1" s="1"/>
  <c r="FO25" i="1"/>
  <c r="K25" i="1" s="1"/>
  <c r="FN25" i="1"/>
  <c r="FN30" i="1"/>
  <c r="FO30" i="1"/>
  <c r="K30" i="1" s="1"/>
  <c r="FN19" i="1"/>
  <c r="FO19" i="1"/>
  <c r="K19" i="1" s="1"/>
  <c r="FO64" i="1"/>
  <c r="K64" i="1" s="1"/>
  <c r="FN64" i="1"/>
  <c r="FN53" i="1"/>
  <c r="FO53" i="1"/>
  <c r="K53" i="1" s="1"/>
  <c r="FO48" i="1"/>
  <c r="K48" i="1" s="1"/>
  <c r="FN48" i="1"/>
  <c r="FO34" i="1"/>
  <c r="K34" i="1" s="1"/>
  <c r="FN34" i="1"/>
  <c r="FN50" i="1"/>
  <c r="FO50" i="1"/>
  <c r="K50" i="1" s="1"/>
  <c r="FN52" i="1"/>
  <c r="FO52" i="1"/>
  <c r="K52" i="1" s="1"/>
  <c r="FN18" i="1"/>
  <c r="FN43" i="1"/>
  <c r="FO43" i="1"/>
  <c r="K43" i="1" s="1"/>
  <c r="FN36" i="1"/>
  <c r="FO36" i="1"/>
  <c r="K36" i="1" s="1"/>
  <c r="FO26" i="1"/>
  <c r="K26" i="1" s="1"/>
  <c r="FN26" i="1"/>
  <c r="FN45" i="1"/>
  <c r="FO45" i="1"/>
  <c r="K45" i="1" s="1"/>
  <c r="FN33" i="1"/>
  <c r="FO33" i="1"/>
  <c r="K33" i="1" s="1"/>
  <c r="FN23" i="1"/>
  <c r="FO23" i="1"/>
  <c r="K23" i="1" s="1"/>
  <c r="FO49" i="1"/>
  <c r="K49" i="1" s="1"/>
  <c r="FN49" i="1"/>
  <c r="FN47" i="1"/>
  <c r="FO47" i="1"/>
  <c r="K47" i="1" s="1"/>
  <c r="J36" i="1"/>
  <c r="J45" i="1"/>
  <c r="J35" i="1"/>
  <c r="J33" i="1"/>
  <c r="J25" i="1"/>
  <c r="J34" i="1"/>
  <c r="J32" i="1"/>
  <c r="J18" i="1"/>
  <c r="DS23" i="7" l="1"/>
  <c r="BT23" i="7"/>
  <c r="DT22" i="7"/>
  <c r="BU22" i="7"/>
  <c r="BT23" i="6"/>
  <c r="DT22" i="6"/>
  <c r="BU22" i="6"/>
  <c r="DS23" i="6"/>
  <c r="BT23" i="5"/>
  <c r="DT22" i="5"/>
  <c r="BU22" i="5"/>
  <c r="DS23" i="5"/>
  <c r="BT23" i="4"/>
  <c r="DT22" i="4"/>
  <c r="BU22" i="4"/>
  <c r="DS23" i="4"/>
  <c r="DR72" i="1"/>
  <c r="BP67" i="1"/>
  <c r="BQ67" i="1" s="1"/>
  <c r="BR67" i="1" s="1"/>
  <c r="BS67" i="1" s="1"/>
  <c r="BT67" i="1" s="1"/>
  <c r="BU67" i="1" s="1"/>
  <c r="BV67" i="1" s="1"/>
  <c r="BW67" i="1" s="1"/>
  <c r="BX67" i="1" s="1"/>
  <c r="BY67" i="1" s="1"/>
  <c r="BZ67" i="1" s="1"/>
  <c r="CA67" i="1" s="1"/>
  <c r="CB67" i="1" s="1"/>
  <c r="CC67" i="1" s="1"/>
  <c r="CD67" i="1" s="1"/>
  <c r="CE67" i="1" s="1"/>
  <c r="CF67" i="1" s="1"/>
  <c r="CG67" i="1" s="1"/>
  <c r="CH67" i="1" s="1"/>
  <c r="CI67" i="1" s="1"/>
  <c r="CJ67" i="1" s="1"/>
  <c r="CK67" i="1" s="1"/>
  <c r="CL67" i="1" s="1"/>
  <c r="CM67" i="1" s="1"/>
  <c r="CN67" i="1" s="1"/>
  <c r="CO67" i="1" s="1"/>
  <c r="CP67" i="1" s="1"/>
  <c r="CQ67" i="1" s="1"/>
  <c r="CR67" i="1" s="1"/>
  <c r="CS67" i="1" s="1"/>
  <c r="CT67" i="1" s="1"/>
  <c r="CU67" i="1" s="1"/>
  <c r="CV67" i="1" s="1"/>
  <c r="CW67" i="1" s="1"/>
  <c r="CX67" i="1" s="1"/>
  <c r="CY67" i="1" s="1"/>
  <c r="CZ67" i="1" s="1"/>
  <c r="DA67" i="1" s="1"/>
  <c r="DB67" i="1" s="1"/>
  <c r="DC67" i="1" s="1"/>
  <c r="DD67" i="1" s="1"/>
  <c r="DE67" i="1" s="1"/>
  <c r="DF67" i="1" s="1"/>
  <c r="DG67" i="1" s="1"/>
  <c r="DH67" i="1" s="1"/>
  <c r="DI67" i="1" s="1"/>
  <c r="DJ67" i="1" s="1"/>
  <c r="DK67" i="1" s="1"/>
  <c r="DL67" i="1" s="1"/>
  <c r="DW66" i="1"/>
  <c r="EB66" i="1"/>
  <c r="EH66" i="1"/>
  <c r="DU66" i="1"/>
  <c r="EE66" i="1"/>
  <c r="DX66" i="1"/>
  <c r="DS66" i="1"/>
  <c r="DY66" i="1"/>
  <c r="DV66" i="1"/>
  <c r="DQ66" i="1"/>
  <c r="DP66" i="1"/>
  <c r="DR66" i="1"/>
  <c r="EA66" i="1"/>
  <c r="EF66" i="1"/>
  <c r="DT66" i="1"/>
  <c r="EG66" i="1"/>
  <c r="ED66" i="1"/>
  <c r="DZ66" i="1"/>
  <c r="EC66" i="1"/>
  <c r="K17" i="1"/>
  <c r="K24" i="1"/>
  <c r="K44" i="1"/>
  <c r="K31" i="1"/>
  <c r="BT71" i="1"/>
  <c r="BT72" i="1" s="1"/>
  <c r="DS71" i="1"/>
  <c r="FO69" i="1"/>
  <c r="DT23" i="6" l="1"/>
  <c r="DU22" i="7"/>
  <c r="BV22" i="7"/>
  <c r="BU23" i="7"/>
  <c r="DT23" i="7"/>
  <c r="DU22" i="6"/>
  <c r="BV22" i="6"/>
  <c r="BU23" i="6"/>
  <c r="DU22" i="5"/>
  <c r="BV22" i="5"/>
  <c r="BU23" i="5"/>
  <c r="DT23" i="5"/>
  <c r="DU22" i="4"/>
  <c r="BV22" i="4"/>
  <c r="BU23" i="4"/>
  <c r="DT23" i="4"/>
  <c r="FO66" i="1"/>
  <c r="FB70" i="1"/>
  <c r="FK70" i="1"/>
  <c r="FE70" i="1"/>
  <c r="DS70" i="1"/>
  <c r="DP70" i="1"/>
  <c r="DU70" i="1"/>
  <c r="DZ70" i="1"/>
  <c r="EB70" i="1"/>
  <c r="EK70" i="1"/>
  <c r="EF70" i="1"/>
  <c r="EJ70" i="1"/>
  <c r="ED70" i="1"/>
  <c r="EX70" i="1"/>
  <c r="EU70" i="1"/>
  <c r="FJ70" i="1"/>
  <c r="DY70" i="1"/>
  <c r="DR70" i="1"/>
  <c r="EA70" i="1"/>
  <c r="DT70" i="1"/>
  <c r="EC70" i="1"/>
  <c r="EW70" i="1"/>
  <c r="DX70" i="1"/>
  <c r="EI70" i="1"/>
  <c r="DW70" i="1"/>
  <c r="EH70" i="1"/>
  <c r="ES70" i="1"/>
  <c r="EV70" i="1"/>
  <c r="FI70" i="1"/>
  <c r="FD70" i="1"/>
  <c r="EM70" i="1"/>
  <c r="EL70" i="1"/>
  <c r="DQ70" i="1"/>
  <c r="FG70" i="1"/>
  <c r="FH70" i="1"/>
  <c r="DV70" i="1"/>
  <c r="EE70" i="1"/>
  <c r="EN70" i="1"/>
  <c r="EP70" i="1"/>
  <c r="EY70" i="1"/>
  <c r="ER70" i="1"/>
  <c r="FA70" i="1"/>
  <c r="ET70" i="1"/>
  <c r="FC70" i="1"/>
  <c r="FL70" i="1"/>
  <c r="FO70" i="1" s="1"/>
  <c r="EG70" i="1"/>
  <c r="EO70" i="1"/>
  <c r="EQ70" i="1"/>
  <c r="EZ70" i="1"/>
  <c r="FF70" i="1"/>
  <c r="DS72" i="1"/>
  <c r="DP67" i="1"/>
  <c r="DQ67" i="1" s="1"/>
  <c r="DR67" i="1" s="1"/>
  <c r="DS67" i="1" s="1"/>
  <c r="DT67" i="1" s="1"/>
  <c r="DU67" i="1" s="1"/>
  <c r="DV67" i="1" s="1"/>
  <c r="DW67" i="1" s="1"/>
  <c r="DX67" i="1" s="1"/>
  <c r="DY67" i="1" s="1"/>
  <c r="DZ67" i="1" s="1"/>
  <c r="EA67" i="1" s="1"/>
  <c r="EB67" i="1" s="1"/>
  <c r="EC67" i="1" s="1"/>
  <c r="ED67" i="1" s="1"/>
  <c r="EE67" i="1" s="1"/>
  <c r="EF67" i="1" s="1"/>
  <c r="EG67" i="1" s="1"/>
  <c r="EH67" i="1" s="1"/>
  <c r="EI67" i="1" s="1"/>
  <c r="EJ67" i="1" s="1"/>
  <c r="EK67" i="1" s="1"/>
  <c r="EL67" i="1" s="1"/>
  <c r="EM67" i="1" s="1"/>
  <c r="EN67" i="1" s="1"/>
  <c r="EO67" i="1" s="1"/>
  <c r="EP67" i="1" s="1"/>
  <c r="EQ67" i="1" s="1"/>
  <c r="ER67" i="1" s="1"/>
  <c r="ES67" i="1" s="1"/>
  <c r="ET67" i="1" s="1"/>
  <c r="EU67" i="1" s="1"/>
  <c r="EV67" i="1" s="1"/>
  <c r="EW67" i="1" s="1"/>
  <c r="EX67" i="1" s="1"/>
  <c r="EY67" i="1" s="1"/>
  <c r="EZ67" i="1" s="1"/>
  <c r="FA67" i="1" s="1"/>
  <c r="FB67" i="1" s="1"/>
  <c r="FC67" i="1" s="1"/>
  <c r="FD67" i="1" s="1"/>
  <c r="FE67" i="1" s="1"/>
  <c r="FF67" i="1" s="1"/>
  <c r="FG67" i="1" s="1"/>
  <c r="FH67" i="1" s="1"/>
  <c r="FI67" i="1" s="1"/>
  <c r="FJ67" i="1" s="1"/>
  <c r="FK67" i="1" s="1"/>
  <c r="FL67" i="1" s="1"/>
  <c r="FO67" i="1" s="1"/>
  <c r="DP69" i="1"/>
  <c r="DX69" i="1"/>
  <c r="EF69" i="1"/>
  <c r="EN69" i="1"/>
  <c r="EV69" i="1"/>
  <c r="FD69" i="1"/>
  <c r="FL69" i="1"/>
  <c r="DQ69" i="1"/>
  <c r="DY69" i="1"/>
  <c r="EG69" i="1"/>
  <c r="EO69" i="1"/>
  <c r="EW69" i="1"/>
  <c r="FE69" i="1"/>
  <c r="DR69" i="1"/>
  <c r="DZ69" i="1"/>
  <c r="EH69" i="1"/>
  <c r="EP69" i="1"/>
  <c r="EX69" i="1"/>
  <c r="FF69" i="1"/>
  <c r="DO69" i="1"/>
  <c r="DS69" i="1"/>
  <c r="EA69" i="1"/>
  <c r="EI69" i="1"/>
  <c r="EQ69" i="1"/>
  <c r="EY69" i="1"/>
  <c r="FG69" i="1"/>
  <c r="DT69" i="1"/>
  <c r="EB69" i="1"/>
  <c r="EJ69" i="1"/>
  <c r="ER69" i="1"/>
  <c r="EZ69" i="1"/>
  <c r="FH69" i="1"/>
  <c r="DU69" i="1"/>
  <c r="EC69" i="1"/>
  <c r="EK69" i="1"/>
  <c r="ES69" i="1"/>
  <c r="FA69" i="1"/>
  <c r="FI69" i="1"/>
  <c r="DV69" i="1"/>
  <c r="ED69" i="1"/>
  <c r="EL69" i="1"/>
  <c r="ET69" i="1"/>
  <c r="FB69" i="1"/>
  <c r="FJ69" i="1"/>
  <c r="DW69" i="1"/>
  <c r="EE69" i="1"/>
  <c r="EM69" i="1"/>
  <c r="EU69" i="1"/>
  <c r="FC69" i="1"/>
  <c r="FK69" i="1"/>
  <c r="K65" i="1"/>
  <c r="E13" i="2" s="1"/>
  <c r="G13" i="2" s="1"/>
  <c r="BU71" i="1"/>
  <c r="BU72" i="1" s="1"/>
  <c r="DT71" i="1"/>
  <c r="DU23" i="7" l="1"/>
  <c r="DV22" i="7"/>
  <c r="BW22" i="7"/>
  <c r="BV23" i="7"/>
  <c r="DV22" i="6"/>
  <c r="BW22" i="6"/>
  <c r="BV23" i="6"/>
  <c r="DU23" i="6"/>
  <c r="DV22" i="5"/>
  <c r="BW22" i="5"/>
  <c r="BV23" i="5"/>
  <c r="DU23" i="5"/>
  <c r="DU23" i="4"/>
  <c r="DV22" i="4"/>
  <c r="BW22" i="4"/>
  <c r="BV23" i="4"/>
  <c r="DT72" i="1"/>
  <c r="BV71" i="1"/>
  <c r="BV72" i="1" s="1"/>
  <c r="DU71" i="1"/>
  <c r="DU72" i="1" s="1"/>
  <c r="DV23" i="7" l="1"/>
  <c r="DW22" i="7"/>
  <c r="BW23" i="7"/>
  <c r="BX22" i="7"/>
  <c r="DV23" i="6"/>
  <c r="DW22" i="6"/>
  <c r="BX22" i="6"/>
  <c r="BW23" i="6"/>
  <c r="DW22" i="5"/>
  <c r="BX22" i="5"/>
  <c r="BW23" i="5"/>
  <c r="DV23" i="5"/>
  <c r="DV23" i="4"/>
  <c r="DW22" i="4"/>
  <c r="BX22" i="4"/>
  <c r="BW23" i="4"/>
  <c r="BW71" i="1"/>
  <c r="BW72" i="1" s="1"/>
  <c r="DV71" i="1"/>
  <c r="DV72" i="1" s="1"/>
  <c r="DW23" i="4" l="1"/>
  <c r="DW23" i="7"/>
  <c r="BY22" i="7"/>
  <c r="BX23" i="7"/>
  <c r="DX22" i="7"/>
  <c r="DW23" i="6"/>
  <c r="BY22" i="6"/>
  <c r="BX23" i="6"/>
  <c r="DX22" i="6"/>
  <c r="BY22" i="5"/>
  <c r="BX23" i="5"/>
  <c r="DX22" i="5"/>
  <c r="DW23" i="5"/>
  <c r="BY22" i="4"/>
  <c r="BX23" i="4"/>
  <c r="DX22" i="4"/>
  <c r="BX71" i="1"/>
  <c r="BX72" i="1" s="1"/>
  <c r="DW71" i="1"/>
  <c r="DW72" i="1" s="1"/>
  <c r="DX23" i="4" l="1"/>
  <c r="DX23" i="7"/>
  <c r="DX23" i="6"/>
  <c r="DX23" i="5"/>
  <c r="BY23" i="7"/>
  <c r="BZ22" i="7"/>
  <c r="DY22" i="7"/>
  <c r="BY23" i="6"/>
  <c r="DY22" i="6"/>
  <c r="BZ22" i="6"/>
  <c r="BY23" i="5"/>
  <c r="DY22" i="5"/>
  <c r="BZ22" i="5"/>
  <c r="BY23" i="4"/>
  <c r="DY22" i="4"/>
  <c r="BZ22" i="4"/>
  <c r="BY71" i="1"/>
  <c r="BY72" i="1" s="1"/>
  <c r="DX71" i="1"/>
  <c r="DX72" i="1" s="1"/>
  <c r="DY23" i="6" l="1"/>
  <c r="DY23" i="7"/>
  <c r="DY23" i="4"/>
  <c r="DY23" i="5"/>
  <c r="DZ22" i="7"/>
  <c r="BZ23" i="7"/>
  <c r="CA22" i="7"/>
  <c r="DZ22" i="6"/>
  <c r="BZ23" i="6"/>
  <c r="CA22" i="6"/>
  <c r="DZ22" i="5"/>
  <c r="BZ23" i="5"/>
  <c r="CA22" i="5"/>
  <c r="BZ23" i="4"/>
  <c r="DZ22" i="4"/>
  <c r="CA22" i="4"/>
  <c r="BZ71" i="1"/>
  <c r="BZ72" i="1" s="1"/>
  <c r="DY71" i="1"/>
  <c r="DY72" i="1" s="1"/>
  <c r="DZ23" i="6" l="1"/>
  <c r="DZ23" i="4"/>
  <c r="DZ23" i="7"/>
  <c r="DZ23" i="5"/>
  <c r="CA23" i="7"/>
  <c r="CB22" i="7"/>
  <c r="EA22" i="7"/>
  <c r="CA23" i="6"/>
  <c r="EA22" i="6"/>
  <c r="CB22" i="6"/>
  <c r="CA23" i="5"/>
  <c r="EA22" i="5"/>
  <c r="CB22" i="5"/>
  <c r="CA23" i="4"/>
  <c r="EA22" i="4"/>
  <c r="CB22" i="4"/>
  <c r="CA71" i="1"/>
  <c r="CA72" i="1" s="1"/>
  <c r="DZ71" i="1"/>
  <c r="DZ72" i="1" s="1"/>
  <c r="EA23" i="6" l="1"/>
  <c r="EA23" i="5"/>
  <c r="EA23" i="4"/>
  <c r="EA23" i="7"/>
  <c r="CB23" i="7"/>
  <c r="EB22" i="7"/>
  <c r="CC22" i="7"/>
  <c r="CB23" i="6"/>
  <c r="EB22" i="6"/>
  <c r="EB23" i="6" s="1"/>
  <c r="CC22" i="6"/>
  <c r="CB23" i="5"/>
  <c r="EB22" i="5"/>
  <c r="EB23" i="5" s="1"/>
  <c r="CC22" i="5"/>
  <c r="CB23" i="4"/>
  <c r="EB22" i="4"/>
  <c r="CC22" i="4"/>
  <c r="CB71" i="1"/>
  <c r="CB72" i="1" s="1"/>
  <c r="EA71" i="1"/>
  <c r="EA72" i="1" s="1"/>
  <c r="EB23" i="4" l="1"/>
  <c r="EB23" i="7"/>
  <c r="EC22" i="7"/>
  <c r="CD22" i="7"/>
  <c r="CC23" i="7"/>
  <c r="EC22" i="6"/>
  <c r="EC23" i="6" s="1"/>
  <c r="CD22" i="6"/>
  <c r="CC23" i="6"/>
  <c r="EC22" i="5"/>
  <c r="EC23" i="5" s="1"/>
  <c r="CD22" i="5"/>
  <c r="CC23" i="5"/>
  <c r="EC22" i="4"/>
  <c r="CD22" i="4"/>
  <c r="CC23" i="4"/>
  <c r="CC71" i="1"/>
  <c r="CC72" i="1" s="1"/>
  <c r="EB71" i="1"/>
  <c r="EB72" i="1" s="1"/>
  <c r="EC23" i="7" l="1"/>
  <c r="EC23" i="4"/>
  <c r="ED22" i="7"/>
  <c r="ED23" i="7" s="1"/>
  <c r="CE22" i="7"/>
  <c r="CD23" i="7"/>
  <c r="ED22" i="6"/>
  <c r="ED23" i="6" s="1"/>
  <c r="CE22" i="6"/>
  <c r="CD23" i="6"/>
  <c r="ED22" i="5"/>
  <c r="ED23" i="5" s="1"/>
  <c r="CE22" i="5"/>
  <c r="CD23" i="5"/>
  <c r="ED22" i="4"/>
  <c r="ED23" i="4" s="1"/>
  <c r="CE22" i="4"/>
  <c r="CD23" i="4"/>
  <c r="CD71" i="1"/>
  <c r="CD72" i="1" s="1"/>
  <c r="EC71" i="1"/>
  <c r="EC72" i="1" s="1"/>
  <c r="EE22" i="7" l="1"/>
  <c r="EE23" i="7" s="1"/>
  <c r="CF22" i="7"/>
  <c r="CE23" i="7"/>
  <c r="EE22" i="6"/>
  <c r="EE23" i="6" s="1"/>
  <c r="CF22" i="6"/>
  <c r="CE23" i="6"/>
  <c r="EE22" i="5"/>
  <c r="EE23" i="5" s="1"/>
  <c r="CE23" i="5"/>
  <c r="CF22" i="5"/>
  <c r="EE22" i="4"/>
  <c r="EE23" i="4" s="1"/>
  <c r="CF22" i="4"/>
  <c r="CE23" i="4"/>
  <c r="CE71" i="1"/>
  <c r="CE72" i="1" s="1"/>
  <c r="ED71" i="1"/>
  <c r="ED72" i="1" s="1"/>
  <c r="CG22" i="7" l="1"/>
  <c r="CF23" i="7"/>
  <c r="EF22" i="7"/>
  <c r="EF23" i="7" s="1"/>
  <c r="CG22" i="6"/>
  <c r="CF23" i="6"/>
  <c r="EF22" i="6"/>
  <c r="EF23" i="6" s="1"/>
  <c r="CG22" i="5"/>
  <c r="CF23" i="5"/>
  <c r="EF22" i="5"/>
  <c r="EF23" i="5" s="1"/>
  <c r="CG22" i="4"/>
  <c r="CF23" i="4"/>
  <c r="EF22" i="4"/>
  <c r="EF23" i="4" s="1"/>
  <c r="CF71" i="1"/>
  <c r="CF72" i="1" s="1"/>
  <c r="EE71" i="1"/>
  <c r="EE72" i="1" s="1"/>
  <c r="CG23" i="7" l="1"/>
  <c r="EG22" i="7"/>
  <c r="EG23" i="7" s="1"/>
  <c r="CH22" i="7"/>
  <c r="CG23" i="6"/>
  <c r="EG22" i="6"/>
  <c r="EG23" i="6" s="1"/>
  <c r="CH22" i="6"/>
  <c r="CG23" i="5"/>
  <c r="EG22" i="5"/>
  <c r="EG23" i="5" s="1"/>
  <c r="CH22" i="5"/>
  <c r="CG23" i="4"/>
  <c r="EG22" i="4"/>
  <c r="EG23" i="4" s="1"/>
  <c r="CH22" i="4"/>
  <c r="CG71" i="1"/>
  <c r="CG72" i="1" s="1"/>
  <c r="EF71" i="1"/>
  <c r="EF72" i="1" s="1"/>
  <c r="CH23" i="7" l="1"/>
  <c r="EH22" i="7"/>
  <c r="EH23" i="7" s="1"/>
  <c r="CI22" i="7"/>
  <c r="CH23" i="6"/>
  <c r="CI22" i="6"/>
  <c r="EH22" i="6"/>
  <c r="EH23" i="6" s="1"/>
  <c r="CH23" i="5"/>
  <c r="EH22" i="5"/>
  <c r="EH23" i="5" s="1"/>
  <c r="CI22" i="5"/>
  <c r="CH23" i="4"/>
  <c r="EH22" i="4"/>
  <c r="EH23" i="4" s="1"/>
  <c r="CI22" i="4"/>
  <c r="CH71" i="1"/>
  <c r="CH72" i="1" s="1"/>
  <c r="EG71" i="1"/>
  <c r="EG72" i="1" s="1"/>
  <c r="CI23" i="7" l="1"/>
  <c r="EI22" i="7"/>
  <c r="EI23" i="7" s="1"/>
  <c r="CJ22" i="7"/>
  <c r="CI23" i="6"/>
  <c r="EI22" i="6"/>
  <c r="EI23" i="6" s="1"/>
  <c r="CJ22" i="6"/>
  <c r="CJ22" i="5"/>
  <c r="CI23" i="5"/>
  <c r="EI22" i="5"/>
  <c r="EI23" i="5" s="1"/>
  <c r="CI23" i="4"/>
  <c r="EI22" i="4"/>
  <c r="EI23" i="4" s="1"/>
  <c r="CJ22" i="4"/>
  <c r="CI71" i="1"/>
  <c r="CI72" i="1" s="1"/>
  <c r="EH71" i="1"/>
  <c r="EH72" i="1" s="1"/>
  <c r="CJ23" i="7" l="1"/>
  <c r="EJ22" i="7"/>
  <c r="EJ23" i="7" s="1"/>
  <c r="CK22" i="7"/>
  <c r="CJ23" i="6"/>
  <c r="EJ22" i="6"/>
  <c r="EJ23" i="6" s="1"/>
  <c r="CK22" i="6"/>
  <c r="CJ23" i="5"/>
  <c r="EJ22" i="5"/>
  <c r="EJ23" i="5" s="1"/>
  <c r="CK22" i="5"/>
  <c r="CJ23" i="4"/>
  <c r="EJ22" i="4"/>
  <c r="EJ23" i="4" s="1"/>
  <c r="CK22" i="4"/>
  <c r="CJ71" i="1"/>
  <c r="CJ72" i="1" s="1"/>
  <c r="EI71" i="1"/>
  <c r="EI72" i="1" s="1"/>
  <c r="EK22" i="7" l="1"/>
  <c r="EK23" i="7" s="1"/>
  <c r="CL22" i="7"/>
  <c r="CK23" i="7"/>
  <c r="EK22" i="6"/>
  <c r="EK23" i="6" s="1"/>
  <c r="CL22" i="6"/>
  <c r="CK23" i="6"/>
  <c r="EK22" i="5"/>
  <c r="EK23" i="5" s="1"/>
  <c r="CL22" i="5"/>
  <c r="CK23" i="5"/>
  <c r="EK22" i="4"/>
  <c r="EK23" i="4" s="1"/>
  <c r="CL22" i="4"/>
  <c r="CK23" i="4"/>
  <c r="CK71" i="1"/>
  <c r="CK72" i="1" s="1"/>
  <c r="EJ71" i="1"/>
  <c r="EJ72" i="1" s="1"/>
  <c r="EL22" i="7" l="1"/>
  <c r="EL23" i="7" s="1"/>
  <c r="CM22" i="7"/>
  <c r="CL23" i="7"/>
  <c r="EL22" i="6"/>
  <c r="EL23" i="6" s="1"/>
  <c r="CM22" i="6"/>
  <c r="CL23" i="6"/>
  <c r="EL22" i="5"/>
  <c r="EL23" i="5" s="1"/>
  <c r="CM22" i="5"/>
  <c r="CL23" i="5"/>
  <c r="EL22" i="4"/>
  <c r="EL23" i="4" s="1"/>
  <c r="CM22" i="4"/>
  <c r="CL23" i="4"/>
  <c r="CL71" i="1"/>
  <c r="CL72" i="1" s="1"/>
  <c r="EK71" i="1"/>
  <c r="EK72" i="1" s="1"/>
  <c r="EM22" i="7" l="1"/>
  <c r="EM23" i="7" s="1"/>
  <c r="CN22" i="7"/>
  <c r="CM23" i="7"/>
  <c r="EM22" i="6"/>
  <c r="EM23" i="6" s="1"/>
  <c r="CN22" i="6"/>
  <c r="CM23" i="6"/>
  <c r="EM22" i="5"/>
  <c r="EM23" i="5" s="1"/>
  <c r="CN22" i="5"/>
  <c r="CM23" i="5"/>
  <c r="EM22" i="4"/>
  <c r="EM23" i="4" s="1"/>
  <c r="CN22" i="4"/>
  <c r="CM23" i="4"/>
  <c r="CM71" i="1"/>
  <c r="CM72" i="1" s="1"/>
  <c r="EL71" i="1"/>
  <c r="EL72" i="1" s="1"/>
  <c r="CO22" i="7" l="1"/>
  <c r="CN23" i="7"/>
  <c r="EN22" i="7"/>
  <c r="EN23" i="7" s="1"/>
  <c r="CO22" i="6"/>
  <c r="CN23" i="6"/>
  <c r="EN22" i="6"/>
  <c r="EN23" i="6" s="1"/>
  <c r="CO22" i="5"/>
  <c r="CN23" i="5"/>
  <c r="EN22" i="5"/>
  <c r="EN23" i="5" s="1"/>
  <c r="CO22" i="4"/>
  <c r="CN23" i="4"/>
  <c r="EN22" i="4"/>
  <c r="EN23" i="4" s="1"/>
  <c r="CN71" i="1"/>
  <c r="CN72" i="1" s="1"/>
  <c r="EM71" i="1"/>
  <c r="EM72" i="1" s="1"/>
  <c r="CO23" i="7" l="1"/>
  <c r="CP22" i="7"/>
  <c r="EO22" i="7"/>
  <c r="EO23" i="7" s="1"/>
  <c r="CO23" i="6"/>
  <c r="EO22" i="6"/>
  <c r="EO23" i="6" s="1"/>
  <c r="CP22" i="6"/>
  <c r="CO23" i="5"/>
  <c r="EO22" i="5"/>
  <c r="EO23" i="5" s="1"/>
  <c r="CP22" i="5"/>
  <c r="CO23" i="4"/>
  <c r="EO22" i="4"/>
  <c r="EO23" i="4" s="1"/>
  <c r="CP22" i="4"/>
  <c r="CO71" i="1"/>
  <c r="CO72" i="1" s="1"/>
  <c r="EN71" i="1"/>
  <c r="EN72" i="1" s="1"/>
  <c r="EP22" i="7" l="1"/>
  <c r="EP23" i="7" s="1"/>
  <c r="CP23" i="7"/>
  <c r="CQ22" i="7"/>
  <c r="CP23" i="6"/>
  <c r="EP22" i="6"/>
  <c r="EP23" i="6" s="1"/>
  <c r="CQ22" i="6"/>
  <c r="CP23" i="5"/>
  <c r="EP22" i="5"/>
  <c r="EP23" i="5" s="1"/>
  <c r="CQ22" i="5"/>
  <c r="CP23" i="4"/>
  <c r="EP22" i="4"/>
  <c r="EP23" i="4" s="1"/>
  <c r="CQ22" i="4"/>
  <c r="CP71" i="1"/>
  <c r="CP72" i="1" s="1"/>
  <c r="EO71" i="1"/>
  <c r="EO72" i="1" s="1"/>
  <c r="CQ23" i="7" l="1"/>
  <c r="EQ22" i="7"/>
  <c r="EQ23" i="7" s="1"/>
  <c r="CR22" i="7"/>
  <c r="CQ23" i="6"/>
  <c r="EQ22" i="6"/>
  <c r="EQ23" i="6" s="1"/>
  <c r="CR22" i="6"/>
  <c r="CQ23" i="5"/>
  <c r="CR22" i="5"/>
  <c r="EQ22" i="5"/>
  <c r="EQ23" i="5" s="1"/>
  <c r="CQ23" i="4"/>
  <c r="EQ22" i="4"/>
  <c r="EQ23" i="4" s="1"/>
  <c r="CR22" i="4"/>
  <c r="CQ71" i="1"/>
  <c r="CQ72" i="1" s="1"/>
  <c r="EP71" i="1"/>
  <c r="EP72" i="1" s="1"/>
  <c r="CR23" i="7" l="1"/>
  <c r="ER22" i="7"/>
  <c r="ER23" i="7" s="1"/>
  <c r="CS22" i="7"/>
  <c r="CR23" i="6"/>
  <c r="ER22" i="6"/>
  <c r="ER23" i="6" s="1"/>
  <c r="CS22" i="6"/>
  <c r="CR23" i="5"/>
  <c r="ER22" i="5"/>
  <c r="ER23" i="5" s="1"/>
  <c r="CS22" i="5"/>
  <c r="CR23" i="4"/>
  <c r="ER22" i="4"/>
  <c r="ER23" i="4" s="1"/>
  <c r="CS22" i="4"/>
  <c r="CR71" i="1"/>
  <c r="CR72" i="1" s="1"/>
  <c r="EQ71" i="1"/>
  <c r="EQ72" i="1" s="1"/>
  <c r="ES22" i="7" l="1"/>
  <c r="ES23" i="7" s="1"/>
  <c r="CT22" i="7"/>
  <c r="CS23" i="7"/>
  <c r="ES22" i="6"/>
  <c r="ES23" i="6" s="1"/>
  <c r="CT22" i="6"/>
  <c r="CS23" i="6"/>
  <c r="ES22" i="5"/>
  <c r="ES23" i="5" s="1"/>
  <c r="CT22" i="5"/>
  <c r="CS23" i="5"/>
  <c r="ES22" i="4"/>
  <c r="ES23" i="4" s="1"/>
  <c r="CT22" i="4"/>
  <c r="CS23" i="4"/>
  <c r="CS71" i="1"/>
  <c r="ER71" i="1"/>
  <c r="ET22" i="7" l="1"/>
  <c r="ET23" i="7" s="1"/>
  <c r="CU22" i="7"/>
  <c r="CT23" i="7"/>
  <c r="ET22" i="6"/>
  <c r="ET23" i="6" s="1"/>
  <c r="CU22" i="6"/>
  <c r="CT23" i="6"/>
  <c r="ET22" i="5"/>
  <c r="ET23" i="5" s="1"/>
  <c r="CU22" i="5"/>
  <c r="CT23" i="5"/>
  <c r="ET22" i="4"/>
  <c r="ET23" i="4" s="1"/>
  <c r="CU22" i="4"/>
  <c r="CT23" i="4"/>
  <c r="CS72" i="1"/>
  <c r="ES71" i="1"/>
  <c r="ER72" i="1"/>
  <c r="CT71" i="1"/>
  <c r="EU22" i="7" l="1"/>
  <c r="EU23" i="7" s="1"/>
  <c r="CV22" i="7"/>
  <c r="CU23" i="7"/>
  <c r="EU22" i="6"/>
  <c r="EU23" i="6" s="1"/>
  <c r="CV22" i="6"/>
  <c r="CU23" i="6"/>
  <c r="EU22" i="5"/>
  <c r="EU23" i="5" s="1"/>
  <c r="CV22" i="5"/>
  <c r="CU23" i="5"/>
  <c r="EU22" i="4"/>
  <c r="EU23" i="4" s="1"/>
  <c r="CV22" i="4"/>
  <c r="CU23" i="4"/>
  <c r="CT72" i="1"/>
  <c r="ET71" i="1"/>
  <c r="ES72" i="1"/>
  <c r="CU71" i="1"/>
  <c r="CW22" i="7" l="1"/>
  <c r="CV23" i="7"/>
  <c r="EV22" i="7"/>
  <c r="EV23" i="7" s="1"/>
  <c r="CW22" i="6"/>
  <c r="CV23" i="6"/>
  <c r="EV22" i="6"/>
  <c r="EV23" i="6" s="1"/>
  <c r="CW22" i="5"/>
  <c r="CV23" i="5"/>
  <c r="EV22" i="5"/>
  <c r="EV23" i="5" s="1"/>
  <c r="CW22" i="4"/>
  <c r="CV23" i="4"/>
  <c r="EV22" i="4"/>
  <c r="EV23" i="4" s="1"/>
  <c r="CU72" i="1"/>
  <c r="EU71" i="1"/>
  <c r="EU72" i="1" s="1"/>
  <c r="ET72" i="1"/>
  <c r="CV71" i="1"/>
  <c r="CW23" i="7" l="1"/>
  <c r="EW22" i="7"/>
  <c r="EW23" i="7" s="1"/>
  <c r="CX22" i="7"/>
  <c r="CW23" i="6"/>
  <c r="EW22" i="6"/>
  <c r="EW23" i="6" s="1"/>
  <c r="CX22" i="6"/>
  <c r="CW23" i="5"/>
  <c r="EW22" i="5"/>
  <c r="EW23" i="5" s="1"/>
  <c r="CX22" i="5"/>
  <c r="CW23" i="4"/>
  <c r="CX22" i="4"/>
  <c r="EW22" i="4"/>
  <c r="EW23" i="4" s="1"/>
  <c r="CV72" i="1"/>
  <c r="EV71" i="1"/>
  <c r="CW71" i="1"/>
  <c r="EV72" i="1"/>
  <c r="EX22" i="7" l="1"/>
  <c r="EX23" i="7" s="1"/>
  <c r="CX23" i="7"/>
  <c r="CY22" i="7"/>
  <c r="EX22" i="6"/>
  <c r="EX23" i="6" s="1"/>
  <c r="CX23" i="6"/>
  <c r="CY22" i="6"/>
  <c r="EX22" i="5"/>
  <c r="EX23" i="5" s="1"/>
  <c r="CX23" i="5"/>
  <c r="CY22" i="5"/>
  <c r="CX23" i="4"/>
  <c r="EX22" i="4"/>
  <c r="EX23" i="4" s="1"/>
  <c r="CY22" i="4"/>
  <c r="CW72" i="1"/>
  <c r="EW71" i="1"/>
  <c r="EW72" i="1" s="1"/>
  <c r="CX71" i="1"/>
  <c r="CZ22" i="7" l="1"/>
  <c r="CY23" i="7"/>
  <c r="EY22" i="7"/>
  <c r="EY23" i="7" s="1"/>
  <c r="CY23" i="6"/>
  <c r="EY22" i="6"/>
  <c r="EY23" i="6" s="1"/>
  <c r="CZ22" i="6"/>
  <c r="CY23" i="5"/>
  <c r="EY22" i="5"/>
  <c r="EY23" i="5" s="1"/>
  <c r="CZ22" i="5"/>
  <c r="CY23" i="4"/>
  <c r="EY22" i="4"/>
  <c r="EY23" i="4" s="1"/>
  <c r="CZ22" i="4"/>
  <c r="CX72" i="1"/>
  <c r="EX71" i="1"/>
  <c r="CY71" i="1"/>
  <c r="EX72" i="1"/>
  <c r="CZ23" i="7" l="1"/>
  <c r="EZ22" i="7"/>
  <c r="EZ23" i="7" s="1"/>
  <c r="DA22" i="7"/>
  <c r="CZ23" i="6"/>
  <c r="EZ22" i="6"/>
  <c r="EZ23" i="6" s="1"/>
  <c r="DA22" i="6"/>
  <c r="CZ23" i="5"/>
  <c r="EZ22" i="5"/>
  <c r="EZ23" i="5" s="1"/>
  <c r="DA22" i="5"/>
  <c r="CZ23" i="4"/>
  <c r="EZ22" i="4"/>
  <c r="EZ23" i="4" s="1"/>
  <c r="DA22" i="4"/>
  <c r="CY72" i="1"/>
  <c r="EY71" i="1"/>
  <c r="CZ71" i="1"/>
  <c r="EY72" i="1"/>
  <c r="FA22" i="7" l="1"/>
  <c r="FA23" i="7" s="1"/>
  <c r="DB22" i="7"/>
  <c r="DA23" i="7"/>
  <c r="FA22" i="6"/>
  <c r="FA23" i="6" s="1"/>
  <c r="DB22" i="6"/>
  <c r="DA23" i="6"/>
  <c r="FA22" i="5"/>
  <c r="FA23" i="5" s="1"/>
  <c r="DB22" i="5"/>
  <c r="DA23" i="5"/>
  <c r="FA22" i="4"/>
  <c r="FA23" i="4" s="1"/>
  <c r="DB22" i="4"/>
  <c r="DA23" i="4"/>
  <c r="CZ72" i="1"/>
  <c r="EZ71" i="1"/>
  <c r="EZ72" i="1" s="1"/>
  <c r="DA71" i="1"/>
  <c r="FB22" i="7" l="1"/>
  <c r="FB23" i="7" s="1"/>
  <c r="DC22" i="7"/>
  <c r="DB23" i="7"/>
  <c r="FB22" i="6"/>
  <c r="FB23" i="6" s="1"/>
  <c r="DC22" i="6"/>
  <c r="DB23" i="6"/>
  <c r="FB22" i="5"/>
  <c r="FB23" i="5" s="1"/>
  <c r="DC22" i="5"/>
  <c r="DB23" i="5"/>
  <c r="FB22" i="4"/>
  <c r="FB23" i="4" s="1"/>
  <c r="DC22" i="4"/>
  <c r="DB23" i="4"/>
  <c r="DA72" i="1"/>
  <c r="FA71" i="1"/>
  <c r="DB71" i="1"/>
  <c r="FA72" i="1"/>
  <c r="FC22" i="7" l="1"/>
  <c r="FC23" i="7" s="1"/>
  <c r="DC23" i="7"/>
  <c r="DD22" i="7"/>
  <c r="FC22" i="6"/>
  <c r="FC23" i="6" s="1"/>
  <c r="DD22" i="6"/>
  <c r="DC23" i="6"/>
  <c r="FC22" i="5"/>
  <c r="FC23" i="5" s="1"/>
  <c r="DC23" i="5"/>
  <c r="DD22" i="5"/>
  <c r="FC22" i="4"/>
  <c r="FC23" i="4" s="1"/>
  <c r="DD22" i="4"/>
  <c r="DC23" i="4"/>
  <c r="DB72" i="1"/>
  <c r="FB71" i="1"/>
  <c r="DC71" i="1"/>
  <c r="FB72" i="1"/>
  <c r="DE22" i="7" l="1"/>
  <c r="DD23" i="7"/>
  <c r="FD22" i="7"/>
  <c r="FD23" i="7" s="1"/>
  <c r="DE22" i="6"/>
  <c r="DD23" i="6"/>
  <c r="FD22" i="6"/>
  <c r="FD23" i="6" s="1"/>
  <c r="DE22" i="5"/>
  <c r="DD23" i="5"/>
  <c r="FD22" i="5"/>
  <c r="FD23" i="5" s="1"/>
  <c r="DE22" i="4"/>
  <c r="DD23" i="4"/>
  <c r="FD22" i="4"/>
  <c r="FD23" i="4" s="1"/>
  <c r="DC72" i="1"/>
  <c r="FC71" i="1"/>
  <c r="DD71" i="1"/>
  <c r="FC72" i="1"/>
  <c r="DE23" i="7" l="1"/>
  <c r="DF22" i="7"/>
  <c r="FE22" i="7"/>
  <c r="FE23" i="7" s="1"/>
  <c r="DE23" i="6"/>
  <c r="FE22" i="6"/>
  <c r="FE23" i="6" s="1"/>
  <c r="DF22" i="6"/>
  <c r="DE23" i="5"/>
  <c r="FE22" i="5"/>
  <c r="FE23" i="5" s="1"/>
  <c r="DF22" i="5"/>
  <c r="DE23" i="4"/>
  <c r="FE22" i="4"/>
  <c r="FE23" i="4" s="1"/>
  <c r="DF22" i="4"/>
  <c r="DD72" i="1"/>
  <c r="FD71" i="1"/>
  <c r="DE71" i="1"/>
  <c r="FD72" i="1"/>
  <c r="DF23" i="7" l="1"/>
  <c r="FF22" i="7"/>
  <c r="FF23" i="7" s="1"/>
  <c r="DG22" i="7"/>
  <c r="DF23" i="6"/>
  <c r="FF22" i="6"/>
  <c r="FF23" i="6" s="1"/>
  <c r="DG22" i="6"/>
  <c r="DF23" i="5"/>
  <c r="FF22" i="5"/>
  <c r="FF23" i="5" s="1"/>
  <c r="DG22" i="5"/>
  <c r="DF23" i="4"/>
  <c r="FF22" i="4"/>
  <c r="FF23" i="4" s="1"/>
  <c r="DG22" i="4"/>
  <c r="DE72" i="1"/>
  <c r="FE71" i="1"/>
  <c r="DF71" i="1"/>
  <c r="FE72" i="1"/>
  <c r="DG23" i="7" l="1"/>
  <c r="DH22" i="7"/>
  <c r="FG22" i="7"/>
  <c r="FG23" i="7" s="1"/>
  <c r="DG23" i="6"/>
  <c r="FG22" i="6"/>
  <c r="FG23" i="6" s="1"/>
  <c r="DH22" i="6"/>
  <c r="DH22" i="5"/>
  <c r="DG23" i="5"/>
  <c r="FG22" i="5"/>
  <c r="FG23" i="5" s="1"/>
  <c r="DG23" i="4"/>
  <c r="FG22" i="4"/>
  <c r="FG23" i="4" s="1"/>
  <c r="DH22" i="4"/>
  <c r="DF72" i="1"/>
  <c r="FF71" i="1"/>
  <c r="FF72" i="1" s="1"/>
  <c r="DG71" i="1"/>
  <c r="DH23" i="7" l="1"/>
  <c r="FH22" i="7"/>
  <c r="FH23" i="7" s="1"/>
  <c r="DI22" i="7"/>
  <c r="DH23" i="6"/>
  <c r="FH22" i="6"/>
  <c r="FH23" i="6" s="1"/>
  <c r="DI22" i="6"/>
  <c r="DH23" i="5"/>
  <c r="FH22" i="5"/>
  <c r="FH23" i="5" s="1"/>
  <c r="DI22" i="5"/>
  <c r="DH23" i="4"/>
  <c r="FH22" i="4"/>
  <c r="FH23" i="4" s="1"/>
  <c r="DI22" i="4"/>
  <c r="DG72" i="1"/>
  <c r="FG71" i="1"/>
  <c r="DH71" i="1"/>
  <c r="FG72" i="1"/>
  <c r="FI22" i="7" l="1"/>
  <c r="FI23" i="7" s="1"/>
  <c r="DJ22" i="7"/>
  <c r="DI23" i="7"/>
  <c r="FI22" i="6"/>
  <c r="FI23" i="6" s="1"/>
  <c r="DJ22" i="6"/>
  <c r="DI23" i="6"/>
  <c r="FI22" i="5"/>
  <c r="FI23" i="5" s="1"/>
  <c r="DJ22" i="5"/>
  <c r="DI23" i="5"/>
  <c r="FI22" i="4"/>
  <c r="FI23" i="4" s="1"/>
  <c r="DJ22" i="4"/>
  <c r="DI23" i="4"/>
  <c r="DH72" i="1"/>
  <c r="FH71" i="1"/>
  <c r="DI71" i="1"/>
  <c r="FH72" i="1"/>
  <c r="FJ22" i="7" l="1"/>
  <c r="FJ23" i="7" s="1"/>
  <c r="DK22" i="7"/>
  <c r="DJ23" i="7"/>
  <c r="FJ22" i="6"/>
  <c r="FJ23" i="6" s="1"/>
  <c r="DK22" i="6"/>
  <c r="DJ23" i="6"/>
  <c r="FJ22" i="5"/>
  <c r="FJ23" i="5" s="1"/>
  <c r="DK22" i="5"/>
  <c r="DJ23" i="5"/>
  <c r="FJ22" i="4"/>
  <c r="FJ23" i="4" s="1"/>
  <c r="DK22" i="4"/>
  <c r="DJ23" i="4"/>
  <c r="DI72" i="1"/>
  <c r="FI71" i="1"/>
  <c r="DJ71" i="1"/>
  <c r="FI72" i="1"/>
  <c r="FK22" i="7" l="1"/>
  <c r="FK23" i="7" s="1"/>
  <c r="DL22" i="7"/>
  <c r="DK23" i="7"/>
  <c r="FK22" i="6"/>
  <c r="FK23" i="6" s="1"/>
  <c r="DL22" i="6"/>
  <c r="DK23" i="6"/>
  <c r="FK22" i="5"/>
  <c r="FK23" i="5" s="1"/>
  <c r="DL22" i="5"/>
  <c r="DK23" i="5"/>
  <c r="FK22" i="4"/>
  <c r="FK23" i="4" s="1"/>
  <c r="DL22" i="4"/>
  <c r="DK23" i="4"/>
  <c r="DJ72" i="1"/>
  <c r="FJ71" i="1"/>
  <c r="DK71" i="1"/>
  <c r="FJ72" i="1"/>
  <c r="DL23" i="7" l="1"/>
  <c r="FL22" i="7"/>
  <c r="DL23" i="6"/>
  <c r="FL22" i="6"/>
  <c r="DL23" i="5"/>
  <c r="FL22" i="5"/>
  <c r="DL23" i="4"/>
  <c r="FL22" i="4"/>
  <c r="DK72" i="1"/>
  <c r="FK71" i="1"/>
  <c r="DL71" i="1"/>
  <c r="FK72" i="1"/>
  <c r="FL23" i="7" l="1"/>
  <c r="FO22" i="7"/>
  <c r="FL23" i="6"/>
  <c r="FO22" i="6"/>
  <c r="FL23" i="5"/>
  <c r="FO22" i="5"/>
  <c r="FL23" i="4"/>
  <c r="FO22" i="4"/>
  <c r="DL72" i="1"/>
  <c r="FL71" i="1"/>
  <c r="FO71" i="1" s="1"/>
  <c r="FL72" i="1"/>
  <c r="DO24" i="7" l="1"/>
  <c r="DP24" i="7" s="1"/>
  <c r="DQ24" i="7" s="1"/>
  <c r="DR24" i="7" s="1"/>
  <c r="DS24" i="7" s="1"/>
  <c r="DT24" i="7" s="1"/>
  <c r="DU24" i="7" s="1"/>
  <c r="DV24" i="7" s="1"/>
  <c r="DW24" i="7" s="1"/>
  <c r="DX24" i="7" s="1"/>
  <c r="DY24" i="7" s="1"/>
  <c r="DZ24" i="7" s="1"/>
  <c r="EA24" i="7" s="1"/>
  <c r="EB24" i="7" s="1"/>
  <c r="EC24" i="7" s="1"/>
  <c r="ED24" i="7" s="1"/>
  <c r="EE24" i="7" s="1"/>
  <c r="EF24" i="7" s="1"/>
  <c r="EG24" i="7" s="1"/>
  <c r="EH24" i="7" s="1"/>
  <c r="EI24" i="7" s="1"/>
  <c r="EJ24" i="7" s="1"/>
  <c r="EK24" i="7" s="1"/>
  <c r="EL24" i="7" s="1"/>
  <c r="EM24" i="7" s="1"/>
  <c r="EN24" i="7" s="1"/>
  <c r="EO24" i="7" s="1"/>
  <c r="EP24" i="7" s="1"/>
  <c r="EQ24" i="7" s="1"/>
  <c r="ER24" i="7" s="1"/>
  <c r="ES24" i="7" s="1"/>
  <c r="ET24" i="7" s="1"/>
  <c r="EU24" i="7" s="1"/>
  <c r="EV24" i="7" s="1"/>
  <c r="EW24" i="7" s="1"/>
  <c r="EX24" i="7" s="1"/>
  <c r="EY24" i="7" s="1"/>
  <c r="EZ24" i="7" s="1"/>
  <c r="FA24" i="7" s="1"/>
  <c r="FB24" i="7" s="1"/>
  <c r="FC24" i="7" s="1"/>
  <c r="FD24" i="7" s="1"/>
  <c r="FE24" i="7" s="1"/>
  <c r="FF24" i="7" s="1"/>
  <c r="FG24" i="7" s="1"/>
  <c r="FH24" i="7" s="1"/>
  <c r="FI24" i="7" s="1"/>
  <c r="FJ24" i="7" s="1"/>
  <c r="FK24" i="7" s="1"/>
  <c r="FL24" i="7" s="1"/>
  <c r="K19" i="7"/>
  <c r="E17" i="2" s="1"/>
  <c r="G17" i="2" s="1"/>
  <c r="DO24" i="6"/>
  <c r="DP24" i="6" s="1"/>
  <c r="DQ24" i="6" s="1"/>
  <c r="DR24" i="6" s="1"/>
  <c r="DS24" i="6" s="1"/>
  <c r="DT24" i="6" s="1"/>
  <c r="DU24" i="6" s="1"/>
  <c r="DV24" i="6" s="1"/>
  <c r="DW24" i="6" s="1"/>
  <c r="DX24" i="6" s="1"/>
  <c r="DY24" i="6" s="1"/>
  <c r="DZ24" i="6" s="1"/>
  <c r="EA24" i="6" s="1"/>
  <c r="EB24" i="6" s="1"/>
  <c r="EC24" i="6" s="1"/>
  <c r="ED24" i="6" s="1"/>
  <c r="EE24" i="6" s="1"/>
  <c r="EF24" i="6" s="1"/>
  <c r="EG24" i="6" s="1"/>
  <c r="EH24" i="6" s="1"/>
  <c r="EI24" i="6" s="1"/>
  <c r="EJ24" i="6" s="1"/>
  <c r="EK24" i="6" s="1"/>
  <c r="EL24" i="6" s="1"/>
  <c r="EM24" i="6" s="1"/>
  <c r="EN24" i="6" s="1"/>
  <c r="EO24" i="6" s="1"/>
  <c r="EP24" i="6" s="1"/>
  <c r="EQ24" i="6" s="1"/>
  <c r="ER24" i="6" s="1"/>
  <c r="ES24" i="6" s="1"/>
  <c r="ET24" i="6" s="1"/>
  <c r="EU24" i="6" s="1"/>
  <c r="EV24" i="6" s="1"/>
  <c r="EW24" i="6" s="1"/>
  <c r="EX24" i="6" s="1"/>
  <c r="EY24" i="6" s="1"/>
  <c r="EZ24" i="6" s="1"/>
  <c r="FA24" i="6" s="1"/>
  <c r="FB24" i="6" s="1"/>
  <c r="FC24" i="6" s="1"/>
  <c r="FD24" i="6" s="1"/>
  <c r="FE24" i="6" s="1"/>
  <c r="FF24" i="6" s="1"/>
  <c r="FG24" i="6" s="1"/>
  <c r="FH24" i="6" s="1"/>
  <c r="FI24" i="6" s="1"/>
  <c r="FJ24" i="6" s="1"/>
  <c r="FK24" i="6" s="1"/>
  <c r="FL24" i="6" s="1"/>
  <c r="K19" i="6"/>
  <c r="E14" i="2" s="1"/>
  <c r="G14" i="2" s="1"/>
  <c r="DO24" i="5"/>
  <c r="DP24" i="5" s="1"/>
  <c r="DQ24" i="5" s="1"/>
  <c r="DR24" i="5" s="1"/>
  <c r="DS24" i="5" s="1"/>
  <c r="DT24" i="5" s="1"/>
  <c r="DU24" i="5" s="1"/>
  <c r="DV24" i="5" s="1"/>
  <c r="DW24" i="5" s="1"/>
  <c r="DX24" i="5" s="1"/>
  <c r="DY24" i="5" s="1"/>
  <c r="DZ24" i="5" s="1"/>
  <c r="EA24" i="5" s="1"/>
  <c r="EB24" i="5" s="1"/>
  <c r="EC24" i="5" s="1"/>
  <c r="ED24" i="5" s="1"/>
  <c r="EE24" i="5" s="1"/>
  <c r="EF24" i="5" s="1"/>
  <c r="EG24" i="5" s="1"/>
  <c r="EH24" i="5" s="1"/>
  <c r="EI24" i="5" s="1"/>
  <c r="EJ24" i="5" s="1"/>
  <c r="EK24" i="5" s="1"/>
  <c r="EL24" i="5" s="1"/>
  <c r="EM24" i="5" s="1"/>
  <c r="EN24" i="5" s="1"/>
  <c r="EO24" i="5" s="1"/>
  <c r="EP24" i="5" s="1"/>
  <c r="EQ24" i="5" s="1"/>
  <c r="ER24" i="5" s="1"/>
  <c r="ES24" i="5" s="1"/>
  <c r="ET24" i="5" s="1"/>
  <c r="EU24" i="5" s="1"/>
  <c r="EV24" i="5" s="1"/>
  <c r="EW24" i="5" s="1"/>
  <c r="EX24" i="5" s="1"/>
  <c r="EY24" i="5" s="1"/>
  <c r="EZ24" i="5" s="1"/>
  <c r="FA24" i="5" s="1"/>
  <c r="FB24" i="5" s="1"/>
  <c r="FC24" i="5" s="1"/>
  <c r="FD24" i="5" s="1"/>
  <c r="FE24" i="5" s="1"/>
  <c r="FF24" i="5" s="1"/>
  <c r="FG24" i="5" s="1"/>
  <c r="FH24" i="5" s="1"/>
  <c r="FI24" i="5" s="1"/>
  <c r="FJ24" i="5" s="1"/>
  <c r="FK24" i="5" s="1"/>
  <c r="FL24" i="5" s="1"/>
  <c r="K19" i="5"/>
  <c r="E16" i="2" s="1"/>
  <c r="G16" i="2" s="1"/>
  <c r="DO24" i="4"/>
  <c r="DP24" i="4" s="1"/>
  <c r="DQ24" i="4" s="1"/>
  <c r="DR24" i="4" s="1"/>
  <c r="DS24" i="4" s="1"/>
  <c r="DT24" i="4" s="1"/>
  <c r="DU24" i="4" s="1"/>
  <c r="DV24" i="4" s="1"/>
  <c r="DW24" i="4" s="1"/>
  <c r="DX24" i="4" s="1"/>
  <c r="DY24" i="4" s="1"/>
  <c r="DZ24" i="4" s="1"/>
  <c r="EA24" i="4" s="1"/>
  <c r="EB24" i="4" s="1"/>
  <c r="EC24" i="4" s="1"/>
  <c r="ED24" i="4" s="1"/>
  <c r="EE24" i="4" s="1"/>
  <c r="EF24" i="4" s="1"/>
  <c r="EG24" i="4" s="1"/>
  <c r="EH24" i="4" s="1"/>
  <c r="EI24" i="4" s="1"/>
  <c r="EJ24" i="4" s="1"/>
  <c r="EK24" i="4" s="1"/>
  <c r="EL24" i="4" s="1"/>
  <c r="EM24" i="4" s="1"/>
  <c r="EN24" i="4" s="1"/>
  <c r="EO24" i="4" s="1"/>
  <c r="EP24" i="4" s="1"/>
  <c r="EQ24" i="4" s="1"/>
  <c r="ER24" i="4" s="1"/>
  <c r="ES24" i="4" s="1"/>
  <c r="ET24" i="4" s="1"/>
  <c r="EU24" i="4" s="1"/>
  <c r="EV24" i="4" s="1"/>
  <c r="EW24" i="4" s="1"/>
  <c r="EX24" i="4" s="1"/>
  <c r="EY24" i="4" s="1"/>
  <c r="EZ24" i="4" s="1"/>
  <c r="FA24" i="4" s="1"/>
  <c r="FB24" i="4" s="1"/>
  <c r="FC24" i="4" s="1"/>
  <c r="FD24" i="4" s="1"/>
  <c r="FE24" i="4" s="1"/>
  <c r="FF24" i="4" s="1"/>
  <c r="FG24" i="4" s="1"/>
  <c r="FH24" i="4" s="1"/>
  <c r="FI24" i="4" s="1"/>
  <c r="FJ24" i="4" s="1"/>
  <c r="FK24" i="4" s="1"/>
  <c r="FL24" i="4" s="1"/>
  <c r="K19" i="4"/>
  <c r="E15" i="2" s="1"/>
  <c r="G15" i="2" s="1"/>
  <c r="K68" i="1"/>
  <c r="DO73" i="1"/>
  <c r="DP73" i="1" s="1"/>
  <c r="DQ73" i="1" s="1"/>
  <c r="DR73" i="1" s="1"/>
  <c r="DS73" i="1" s="1"/>
  <c r="DT73" i="1" s="1"/>
  <c r="DU73" i="1" s="1"/>
  <c r="DV73" i="1" s="1"/>
  <c r="DW73" i="1" s="1"/>
  <c r="DX73" i="1" s="1"/>
  <c r="DY73" i="1" s="1"/>
  <c r="DZ73" i="1" s="1"/>
  <c r="EA73" i="1" s="1"/>
  <c r="EB73" i="1" s="1"/>
  <c r="EC73" i="1" s="1"/>
  <c r="ED73" i="1" s="1"/>
  <c r="EE73" i="1" s="1"/>
  <c r="EF73" i="1" s="1"/>
  <c r="EG73" i="1" s="1"/>
  <c r="EH73" i="1" s="1"/>
  <c r="EI73" i="1" s="1"/>
  <c r="EJ73" i="1" s="1"/>
  <c r="EK73" i="1" s="1"/>
  <c r="EL73" i="1" s="1"/>
  <c r="EM73" i="1" s="1"/>
  <c r="EN73" i="1" s="1"/>
  <c r="EO73" i="1" s="1"/>
  <c r="EP73" i="1" s="1"/>
  <c r="EQ73" i="1" s="1"/>
  <c r="ER73" i="1" s="1"/>
  <c r="ES73" i="1" s="1"/>
  <c r="ET73" i="1" s="1"/>
  <c r="EU73" i="1" s="1"/>
  <c r="EV73" i="1" s="1"/>
  <c r="EW73" i="1" s="1"/>
  <c r="EX73" i="1" s="1"/>
  <c r="EY73" i="1" s="1"/>
  <c r="EZ73" i="1" s="1"/>
  <c r="FA73" i="1" s="1"/>
  <c r="FB73" i="1" s="1"/>
  <c r="FC73" i="1" s="1"/>
  <c r="FD73" i="1" s="1"/>
  <c r="FE73" i="1" s="1"/>
  <c r="FF73" i="1" s="1"/>
  <c r="FG73" i="1" s="1"/>
  <c r="FH73" i="1" s="1"/>
  <c r="FI73" i="1" s="1"/>
  <c r="FJ73" i="1" s="1"/>
  <c r="FK73" i="1" s="1"/>
  <c r="FL73" i="1" s="1"/>
  <c r="G19" i="2" l="1"/>
</calcChain>
</file>

<file path=xl/sharedStrings.xml><?xml version="1.0" encoding="utf-8"?>
<sst xmlns="http://schemas.openxmlformats.org/spreadsheetml/2006/main" count="404" uniqueCount="124">
  <si>
    <t>Handling</t>
  </si>
  <si>
    <t>Rente</t>
  </si>
  <si>
    <t>Levetid</t>
  </si>
  <si>
    <t>Inflation</t>
  </si>
  <si>
    <t>Realrente</t>
  </si>
  <si>
    <t>Plantning</t>
  </si>
  <si>
    <t>Nøddekultur plantage - udkast</t>
  </si>
  <si>
    <t>á pris år 0</t>
  </si>
  <si>
    <t>Beregn nutidsværdi af år n</t>
  </si>
  <si>
    <t>år</t>
  </si>
  <si>
    <t>p.a.</t>
  </si>
  <si>
    <t>enhed</t>
  </si>
  <si>
    <t>stk.</t>
  </si>
  <si>
    <t>opgave</t>
  </si>
  <si>
    <t>kg</t>
  </si>
  <si>
    <t>nutidsværdi</t>
  </si>
  <si>
    <t>Gns. årlig nutidsværdi</t>
  </si>
  <si>
    <t>Udbytte 2, sekunda kvalitet</t>
  </si>
  <si>
    <t>Samlet resultat, årets priser</t>
  </si>
  <si>
    <t>Årsresultat, nutidsværdi</t>
  </si>
  <si>
    <t>Samlet resultat, nutidsværdi</t>
  </si>
  <si>
    <t>Årsresultat, årets priser</t>
  </si>
  <si>
    <t>Vejledning</t>
  </si>
  <si>
    <r>
      <t xml:space="preserve">1. tast </t>
    </r>
    <r>
      <rPr>
        <u/>
        <sz val="11"/>
        <color theme="1"/>
        <rFont val="Arial"/>
        <family val="2"/>
      </rPr>
      <t>kun</t>
    </r>
    <r>
      <rPr>
        <sz val="11"/>
        <color theme="1"/>
        <rFont val="Arial"/>
        <family val="2"/>
      </rPr>
      <t xml:space="preserve"> i grå felter</t>
    </r>
  </si>
  <si>
    <t>Tilskud, frugt og grønt</t>
  </si>
  <si>
    <t>Tilskud, red. N</t>
  </si>
  <si>
    <t>JB:</t>
  </si>
  <si>
    <t>Sort:</t>
  </si>
  <si>
    <t>Beregnet værdi af år n i årets priser (realpriser)</t>
  </si>
  <si>
    <t>Udgiver:</t>
  </si>
  <si>
    <t>Udgivelsesdato:</t>
  </si>
  <si>
    <t>Ajourført</t>
  </si>
  <si>
    <t>Forfatter:</t>
  </si>
  <si>
    <t>Version:</t>
  </si>
  <si>
    <t>Dokument:</t>
  </si>
  <si>
    <t>Ansvar:</t>
  </si>
  <si>
    <t>1.00</t>
  </si>
  <si>
    <t>gns.</t>
  </si>
  <si>
    <t>sum</t>
  </si>
  <si>
    <t>Hegning</t>
  </si>
  <si>
    <t>stykomkostning</t>
  </si>
  <si>
    <t>kr. pr. ha</t>
  </si>
  <si>
    <t>enhed pr. ha</t>
  </si>
  <si>
    <t>kr. pr. enhed</t>
  </si>
  <si>
    <t>Udbytte</t>
  </si>
  <si>
    <t>tilskud</t>
  </si>
  <si>
    <t>6. aflæs resultat, korrigér evt. input og lav følsomhedsanalyse</t>
  </si>
  <si>
    <t xml:space="preserve">7. drøft forudsætninger og resultater med kollegaer og rådgivere inden du træffer beslutning </t>
  </si>
  <si>
    <t>maskin- og arbejdsomkostning</t>
  </si>
  <si>
    <t>udbytte</t>
  </si>
  <si>
    <t>mængde i levetid</t>
  </si>
  <si>
    <t>Tilskud</t>
  </si>
  <si>
    <t>Stykomkostninger</t>
  </si>
  <si>
    <t>Maskin- og arbejdsomkostninger</t>
  </si>
  <si>
    <t>Gødning N</t>
  </si>
  <si>
    <t>Gødning P</t>
  </si>
  <si>
    <t>Gødning K</t>
  </si>
  <si>
    <t>Efterplantning</t>
  </si>
  <si>
    <t>Renholdelse ukrudt</t>
  </si>
  <si>
    <t>Græsning mellem rækker</t>
  </si>
  <si>
    <t>m</t>
  </si>
  <si>
    <t>Rodfræsning og bortskaffelse af hegn</t>
  </si>
  <si>
    <t>husk indtægter &gt; 0</t>
  </si>
  <si>
    <t xml:space="preserve">Resultat nutidsværdi "gns. DBII", inkl. tilskud </t>
  </si>
  <si>
    <t>husk udgifter &lt; 0</t>
  </si>
  <si>
    <t>Gns. årlig resultat inkl. tilskud, årets priser</t>
  </si>
  <si>
    <t>Gns. årlig resultat inkl. tilskud, nutidsværdi</t>
  </si>
  <si>
    <t>Gns. alternativ DBII inkl. tilskud, nutidsværdi</t>
  </si>
  <si>
    <t>Gns. alternativ DBII inkl. tilskud, kr. pr. ha, nutidsværdi</t>
  </si>
  <si>
    <t>Gns. alternativ DBII inkl. tilskud, kr. pr. ha, året priser</t>
  </si>
  <si>
    <t>Udbytte 1 prima kvalitet</t>
  </si>
  <si>
    <t>Sæt mængde pr. ha / antal hændelser i år n, tal &gt;0</t>
  </si>
  <si>
    <t xml:space="preserve">Art: </t>
  </si>
  <si>
    <t>Hasselnød</t>
  </si>
  <si>
    <t>3-4</t>
  </si>
  <si>
    <t>Samlet resultat alternativt DBII inkl. tilskud, årets priser</t>
  </si>
  <si>
    <t>Alternativ DBII inkl. tilskud,  nutidsværdi</t>
  </si>
  <si>
    <t>Løbende gns. resultat inkl. tilskud, nutidsværdi</t>
  </si>
  <si>
    <t>Løbende gns. resultat inkl. tilskud, årets priser</t>
  </si>
  <si>
    <t>Tilskud, økologisk dyrkning</t>
  </si>
  <si>
    <t>Gødskning</t>
  </si>
  <si>
    <t>Slåning græs</t>
  </si>
  <si>
    <t>Planter 200 stk. levende pr. ha</t>
  </si>
  <si>
    <t>Hjemkørsel, tørring, lagring, pakning</t>
  </si>
  <si>
    <t>Beskæring (time)</t>
  </si>
  <si>
    <t>Høst (time) max. 4 gange á 8 timer pr. ha</t>
  </si>
  <si>
    <t>Vanding med tankvogn, pr. ha</t>
  </si>
  <si>
    <t>Michael Højholdt, SEGES Innovation</t>
  </si>
  <si>
    <t>Se artikel</t>
  </si>
  <si>
    <t>15.11.2023</t>
  </si>
  <si>
    <t>Introduktion til regnearket</t>
  </si>
  <si>
    <t>Angiv formål og målgruppe</t>
  </si>
  <si>
    <t>Anbefalet anvendelse af værktøjet</t>
  </si>
  <si>
    <t>Begrænsninger i værktøjet</t>
  </si>
  <si>
    <t>Funktion og makroer</t>
  </si>
  <si>
    <t>5. indsæt gennemsnitlig alternativ DBII i celle K67</t>
  </si>
  <si>
    <t>2. udfyld forudsætninger celle C5:C11; levetid omfatter år 1 til det sidste år der angives mængder og operationer</t>
  </si>
  <si>
    <t xml:space="preserve">3. indsæt handlinger (kolonne B), enhed (kolonne D), og udbyttepris, tilskud, stykomkostninger og maskin- og arbejdsomkostning, pris i år 1 i kolonne E:H. </t>
  </si>
  <si>
    <t>4. tast mængder/antal operationer pr. år i kolonne O:BL, bemærk kun tal &gt;0. Tjek C5 stemmer med O:BL.</t>
  </si>
  <si>
    <t>Der er ingen makroer i ver. 1</t>
  </si>
  <si>
    <t xml:space="preserve">Sammenligning af økonomi over lange perioder er meget følsom for renteudsving og ændrede bytteforhold.
Værktøjet er helt afhængig af anvendelsen og resultat af de forudsætninger, der indtastes. Allerede angivne tal i værktøjet er kun tænkt som demonstration og ikke faglig vejledning. 
Værktøjet er baseret på forudsætninger om uændrede bytteforhold gennem perioden, og kan anvendes med forskellige forventninger til realrente. 
Ved flerårige kulturer kræves ekstra opmærksomhed på behov for finansiering af opstartsomkostninger, rente og afdrag på lån i forhold til tidspunkt for indtægter. </t>
  </si>
  <si>
    <t>Indtjening pr. ha fra plantage</t>
  </si>
  <si>
    <t>Angiv andel i skovlandbrug</t>
  </si>
  <si>
    <t>Indtjening pr. ha fra grovfoderafgrøder</t>
  </si>
  <si>
    <t>Indtjening pr. ha fra afgræsning</t>
  </si>
  <si>
    <t>Hentes fra "plantage"</t>
  </si>
  <si>
    <t>Indtjening pr. ha fra salgsafgrøde gns.</t>
  </si>
  <si>
    <t>Kommentar</t>
  </si>
  <si>
    <t>Sum</t>
  </si>
  <si>
    <t xml:space="preserve">Værktøjet kan anvendes til at give et bud på økonomien ved dyrkning af flerårig afgrøde i plantetagekultur og sammenligne denne med det gennemsnitlige indtjening fra enårige afgrøder. 
Alternativ indtjening fra enårige afgrøder kan findes i budgetkalkuler eller i værktøjet "Økonomi i afgrøder og sædskifter". </t>
  </si>
  <si>
    <t>8. Brug evt. fanen "Skovlandbrug" til at estimere økonomien ved flere anvendelser af på samme areal.</t>
  </si>
  <si>
    <t>Formålet med regnearket er at understøtte planlægning og modellering af økonomi ved etablering af nøddekultur i plantage. Målgruppen er primært landbrugere og landbrugsrådgivere.</t>
  </si>
  <si>
    <t>Beregnes som i "Plantage"</t>
  </si>
  <si>
    <t>Angiv forventet gennemsnitlig årlig indtjening i året priser, kr. pr. ha</t>
  </si>
  <si>
    <t>Nutidsværdi af samlet gennemsnitlig årlig indtjening skovlandbrug</t>
  </si>
  <si>
    <t xml:space="preserve">Nutidsværdi af gns. årlig indtjening, kr. pr. ha, </t>
  </si>
  <si>
    <t xml:space="preserve">Sammenligning af økonomi over lange perioder er meget følsom for renteudsving og ændrede bytteforhold.
Værktøjet er helt afhængig af anvendelsen og resultatet af de forudsætninger, der indtastes. Allerede angivne tal i værktøjet er kun tænkt som demonstration og ikke faglig vejledning. 
Værktøjet er baseret på forudsætninger om uændrede bytteforhold gennem perioden, og kan anvendes med forskellige forventninger til realrente. 
Ved flerårige kulturer kræves ekstra opmærksomhed på behov for finansiering af opstartsomkostninger, rente og afdrag på lån i forhold til tidspunkt for indtægter. </t>
  </si>
  <si>
    <t>Valnød - DEMO</t>
  </si>
  <si>
    <t>Titel :</t>
  </si>
  <si>
    <t>"Nøddeknækkeren"</t>
  </si>
  <si>
    <t>4-5</t>
  </si>
  <si>
    <t>Innovationscenter for Økologisk landbrug</t>
  </si>
  <si>
    <t>Innovationscenter for Økologisk Landbrug påtager sig intet ansvar for tab, herunder driftstab, avancetab eller anden form for direkte eller indirekte tab ved anvendelse af dette værktøj eller tilknyttede informationer og applikationer.</t>
  </si>
  <si>
    <t>Indtjening øvrige pr.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</si>
</sst>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kr.&quot;;[Red]\-#,##0.00\ &quot;kr.&quot;"/>
    <numFmt numFmtId="43" formatCode="_-* #,##0.00_-;\-* #,##0.00_-;_-* &quot;-&quot;??_-;_-@_-"/>
    <numFmt numFmtId="164" formatCode="#,##0_ ;[Red]\-#,##0\ "/>
    <numFmt numFmtId="165" formatCode="#,##0.0"/>
    <numFmt numFmtId="166" formatCode="#,##0.0_ ;[Red]\-#,##0.0\ "/>
    <numFmt numFmtId="167" formatCode="_-* #,##0_-;\-* #,##0_-;_-* &quot;-&quot;??_-;_-@_-"/>
  </numFmts>
  <fonts count="13" x14ac:knownFonts="1">
    <font>
      <sz val="11"/>
      <color theme="1"/>
      <name val="Calibri"/>
      <family val="2"/>
      <scheme val="minor"/>
    </font>
    <font>
      <sz val="11"/>
      <color theme="1"/>
      <name val="Arial"/>
      <family val="2"/>
    </font>
    <font>
      <sz val="11"/>
      <color theme="1"/>
      <name val="Calibri"/>
      <family val="2"/>
      <scheme val="minor"/>
    </font>
    <font>
      <b/>
      <sz val="11"/>
      <color theme="1"/>
      <name val="Arial"/>
      <family val="2"/>
    </font>
    <font>
      <i/>
      <sz val="11"/>
      <color theme="1"/>
      <name val="Arial"/>
      <family val="2"/>
    </font>
    <font>
      <u/>
      <sz val="11"/>
      <color theme="1"/>
      <name val="Arial"/>
      <family val="2"/>
    </font>
    <font>
      <sz val="10"/>
      <color theme="1"/>
      <name val="Arial"/>
      <family val="2"/>
    </font>
    <font>
      <sz val="10"/>
      <name val="Arial"/>
      <family val="2"/>
    </font>
    <font>
      <b/>
      <i/>
      <sz val="11"/>
      <color theme="1"/>
      <name val="Arial"/>
      <family val="2"/>
    </font>
    <font>
      <i/>
      <sz val="11"/>
      <color rgb="FFFF0000"/>
      <name val="Arial"/>
      <family val="2"/>
    </font>
    <font>
      <b/>
      <sz val="11"/>
      <name val="Arial"/>
      <family val="2"/>
    </font>
    <font>
      <sz val="11"/>
      <name val="Arial"/>
      <family val="2"/>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43" fontId="2" fillId="0" borderId="0" applyFont="0" applyFill="0" applyBorder="0" applyAlignment="0" applyProtection="0"/>
    <xf numFmtId="0" fontId="2" fillId="0" borderId="0"/>
  </cellStyleXfs>
  <cellXfs count="228">
    <xf numFmtId="0" fontId="0" fillId="0" borderId="0" xfId="0"/>
    <xf numFmtId="0" fontId="1" fillId="0" borderId="0" xfId="0" applyFont="1"/>
    <xf numFmtId="3" fontId="1" fillId="0" borderId="0" xfId="0" applyNumberFormat="1" applyFont="1"/>
    <xf numFmtId="0" fontId="1" fillId="0" borderId="1" xfId="0" applyFont="1" applyBorder="1"/>
    <xf numFmtId="0" fontId="1" fillId="0" borderId="2" xfId="0" applyFont="1" applyBorder="1"/>
    <xf numFmtId="8" fontId="1" fillId="0" borderId="0" xfId="0" applyNumberFormat="1" applyFont="1"/>
    <xf numFmtId="164" fontId="1" fillId="0" borderId="1" xfId="0" applyNumberFormat="1" applyFont="1" applyBorder="1"/>
    <xf numFmtId="0" fontId="3" fillId="0" borderId="1" xfId="0" applyFont="1" applyBorder="1"/>
    <xf numFmtId="164" fontId="1" fillId="0" borderId="0" xfId="0" applyNumberFormat="1" applyFont="1"/>
    <xf numFmtId="0" fontId="1" fillId="0" borderId="5" xfId="0" applyFont="1" applyBorder="1"/>
    <xf numFmtId="164" fontId="1" fillId="0" borderId="1" xfId="1" applyNumberFormat="1" applyFont="1" applyBorder="1"/>
    <xf numFmtId="0" fontId="3" fillId="0" borderId="0" xfId="0" applyFont="1"/>
    <xf numFmtId="0" fontId="3" fillId="0" borderId="4" xfId="0" applyFont="1" applyBorder="1"/>
    <xf numFmtId="164" fontId="1" fillId="0" borderId="2" xfId="0" applyNumberFormat="1" applyFont="1" applyBorder="1"/>
    <xf numFmtId="0" fontId="1" fillId="0" borderId="0" xfId="0" applyFont="1" applyAlignment="1">
      <alignment horizontal="center" wrapText="1"/>
    </xf>
    <xf numFmtId="0" fontId="3" fillId="0" borderId="2" xfId="0" applyFont="1" applyBorder="1"/>
    <xf numFmtId="3" fontId="3" fillId="0" borderId="6" xfId="0" applyNumberFormat="1" applyFont="1" applyBorder="1"/>
    <xf numFmtId="0" fontId="1" fillId="0" borderId="6" xfId="0" applyFont="1" applyBorder="1"/>
    <xf numFmtId="0" fontId="1" fillId="0" borderId="3" xfId="0" applyFont="1" applyBorder="1"/>
    <xf numFmtId="0" fontId="6" fillId="0" borderId="7" xfId="0" applyFont="1" applyBorder="1"/>
    <xf numFmtId="0" fontId="1" fillId="0" borderId="10" xfId="0" applyFont="1" applyBorder="1"/>
    <xf numFmtId="0" fontId="1" fillId="0" borderId="11" xfId="0" applyFont="1" applyBorder="1"/>
    <xf numFmtId="0" fontId="1" fillId="0" borderId="12" xfId="0" applyFont="1" applyBorder="1"/>
    <xf numFmtId="0" fontId="3" fillId="0" borderId="7" xfId="0" applyFont="1" applyBorder="1"/>
    <xf numFmtId="0" fontId="1" fillId="0" borderId="4"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3" fontId="1" fillId="0" borderId="6" xfId="0" applyNumberFormat="1" applyFont="1" applyBorder="1"/>
    <xf numFmtId="0" fontId="3" fillId="0" borderId="1" xfId="0" applyFont="1" applyBorder="1" applyAlignment="1">
      <alignment vertical="top" wrapText="1"/>
    </xf>
    <xf numFmtId="0" fontId="6" fillId="0" borderId="8" xfId="0" applyFont="1" applyBorder="1"/>
    <xf numFmtId="0" fontId="1" fillId="0" borderId="9" xfId="0" applyFont="1" applyBorder="1"/>
    <xf numFmtId="0" fontId="4" fillId="0" borderId="0" xfId="0" applyFont="1"/>
    <xf numFmtId="0" fontId="1" fillId="0" borderId="7" xfId="0" applyFont="1" applyBorder="1"/>
    <xf numFmtId="0" fontId="1" fillId="0" borderId="8" xfId="0" applyFont="1" applyBorder="1"/>
    <xf numFmtId="3" fontId="3" fillId="0" borderId="0" xfId="0" applyNumberFormat="1" applyFont="1"/>
    <xf numFmtId="166" fontId="1" fillId="0" borderId="1" xfId="0" applyNumberFormat="1" applyFont="1" applyBorder="1"/>
    <xf numFmtId="10" fontId="1" fillId="0" borderId="2" xfId="0" applyNumberFormat="1" applyFont="1" applyBorder="1"/>
    <xf numFmtId="3" fontId="1" fillId="0" borderId="1" xfId="0" applyNumberFormat="1" applyFont="1" applyBorder="1"/>
    <xf numFmtId="164" fontId="3" fillId="0" borderId="3" xfId="0" applyNumberFormat="1" applyFont="1" applyBorder="1"/>
    <xf numFmtId="164" fontId="1" fillId="0" borderId="1" xfId="1" applyNumberFormat="1" applyFont="1" applyFill="1" applyBorder="1"/>
    <xf numFmtId="3" fontId="1" fillId="0" borderId="5" xfId="0" applyNumberFormat="1" applyFont="1" applyBorder="1"/>
    <xf numFmtId="0" fontId="3" fillId="0" borderId="13" xfId="0" applyFont="1" applyBorder="1"/>
    <xf numFmtId="164" fontId="1" fillId="0" borderId="10" xfId="0" applyNumberFormat="1" applyFont="1" applyBorder="1"/>
    <xf numFmtId="164" fontId="1" fillId="0" borderId="0" xfId="1" applyNumberFormat="1" applyFont="1" applyBorder="1"/>
    <xf numFmtId="165" fontId="1" fillId="0" borderId="2" xfId="0" applyNumberFormat="1" applyFont="1" applyBorder="1"/>
    <xf numFmtId="165" fontId="1" fillId="0" borderId="6" xfId="0" applyNumberFormat="1" applyFont="1" applyBorder="1"/>
    <xf numFmtId="3" fontId="1" fillId="0" borderId="2" xfId="0" applyNumberFormat="1" applyFont="1" applyBorder="1"/>
    <xf numFmtId="166" fontId="1" fillId="0" borderId="6" xfId="0" applyNumberFormat="1" applyFont="1" applyBorder="1"/>
    <xf numFmtId="164" fontId="1" fillId="0" borderId="6" xfId="0" applyNumberFormat="1" applyFont="1" applyBorder="1"/>
    <xf numFmtId="164" fontId="4" fillId="0" borderId="14" xfId="0" applyNumberFormat="1" applyFont="1" applyBorder="1"/>
    <xf numFmtId="164" fontId="4" fillId="0" borderId="1" xfId="0" applyNumberFormat="1" applyFont="1" applyBorder="1"/>
    <xf numFmtId="164" fontId="8" fillId="0" borderId="1" xfId="0" applyNumberFormat="1" applyFont="1" applyBorder="1"/>
    <xf numFmtId="164" fontId="3" fillId="0" borderId="1" xfId="0" applyNumberFormat="1" applyFont="1" applyBorder="1"/>
    <xf numFmtId="0" fontId="3" fillId="0" borderId="6" xfId="0" applyFont="1" applyBorder="1"/>
    <xf numFmtId="166" fontId="3" fillId="0" borderId="6" xfId="0" applyNumberFormat="1" applyFont="1" applyBorder="1"/>
    <xf numFmtId="164" fontId="3" fillId="0" borderId="2" xfId="0" applyNumberFormat="1" applyFont="1" applyBorder="1"/>
    <xf numFmtId="166" fontId="1" fillId="0" borderId="12" xfId="0" applyNumberFormat="1" applyFont="1" applyBorder="1"/>
    <xf numFmtId="166" fontId="1" fillId="0" borderId="3" xfId="0" applyNumberFormat="1" applyFont="1" applyBorder="1"/>
    <xf numFmtId="3" fontId="3" fillId="0" borderId="1" xfId="0" applyNumberFormat="1" applyFont="1" applyBorder="1"/>
    <xf numFmtId="3" fontId="4" fillId="0" borderId="5" xfId="0" applyNumberFormat="1" applyFont="1" applyBorder="1"/>
    <xf numFmtId="166" fontId="1" fillId="0" borderId="15" xfId="0" applyNumberFormat="1" applyFont="1" applyBorder="1"/>
    <xf numFmtId="166" fontId="1" fillId="0" borderId="16" xfId="0" applyNumberFormat="1" applyFont="1" applyBorder="1"/>
    <xf numFmtId="166" fontId="1" fillId="0" borderId="17" xfId="0" applyNumberFormat="1" applyFont="1" applyBorder="1"/>
    <xf numFmtId="166" fontId="1" fillId="0" borderId="18" xfId="0" applyNumberFormat="1" applyFont="1" applyBorder="1"/>
    <xf numFmtId="166" fontId="1" fillId="0" borderId="19" xfId="0" applyNumberFormat="1" applyFont="1" applyBorder="1"/>
    <xf numFmtId="166" fontId="1" fillId="0" borderId="20" xfId="0" applyNumberFormat="1" applyFont="1" applyBorder="1"/>
    <xf numFmtId="166" fontId="1" fillId="0" borderId="21" xfId="0" applyNumberFormat="1" applyFont="1" applyBorder="1"/>
    <xf numFmtId="166" fontId="1" fillId="0" borderId="22" xfId="0" applyNumberFormat="1" applyFont="1" applyBorder="1"/>
    <xf numFmtId="166" fontId="1" fillId="0" borderId="23" xfId="0" applyNumberFormat="1" applyFont="1" applyBorder="1"/>
    <xf numFmtId="166" fontId="1" fillId="0" borderId="24" xfId="0" applyNumberFormat="1" applyFont="1" applyBorder="1"/>
    <xf numFmtId="166" fontId="1" fillId="0" borderId="25" xfId="0" applyNumberFormat="1" applyFont="1" applyBorder="1"/>
    <xf numFmtId="166" fontId="1" fillId="0" borderId="26" xfId="0" applyNumberFormat="1" applyFont="1" applyBorder="1"/>
    <xf numFmtId="166" fontId="1" fillId="0" borderId="27" xfId="0" applyNumberFormat="1" applyFont="1" applyBorder="1"/>
    <xf numFmtId="166" fontId="1" fillId="0" borderId="28" xfId="0" applyNumberFormat="1" applyFont="1" applyBorder="1"/>
    <xf numFmtId="166" fontId="1" fillId="0" borderId="29" xfId="0" applyNumberFormat="1" applyFont="1" applyBorder="1"/>
    <xf numFmtId="166" fontId="1" fillId="0" borderId="30" xfId="0" applyNumberFormat="1" applyFont="1" applyBorder="1"/>
    <xf numFmtId="0" fontId="1" fillId="2" borderId="2" xfId="0" applyFont="1" applyFill="1" applyBorder="1" applyProtection="1">
      <protection locked="0"/>
    </xf>
    <xf numFmtId="10" fontId="1" fillId="2" borderId="2" xfId="0" applyNumberFormat="1" applyFont="1" applyFill="1" applyBorder="1" applyProtection="1">
      <protection locked="0"/>
    </xf>
    <xf numFmtId="0" fontId="1" fillId="2" borderId="1" xfId="0" applyFont="1" applyFill="1" applyBorder="1" applyProtection="1">
      <protection locked="0"/>
    </xf>
    <xf numFmtId="3" fontId="1" fillId="2" borderId="14" xfId="0" applyNumberFormat="1" applyFont="1" applyFill="1" applyBorder="1" applyProtection="1">
      <protection locked="0"/>
    </xf>
    <xf numFmtId="166" fontId="1" fillId="2" borderId="10" xfId="0" applyNumberFormat="1" applyFont="1" applyFill="1" applyBorder="1" applyProtection="1">
      <protection locked="0"/>
    </xf>
    <xf numFmtId="3" fontId="1" fillId="2" borderId="1" xfId="0" applyNumberFormat="1" applyFont="1" applyFill="1" applyBorder="1" applyProtection="1">
      <protection locked="0"/>
    </xf>
    <xf numFmtId="166" fontId="1" fillId="2" borderId="2" xfId="0" applyNumberFormat="1" applyFont="1" applyFill="1" applyBorder="1" applyProtection="1">
      <protection locked="0"/>
    </xf>
    <xf numFmtId="3" fontId="1" fillId="2" borderId="2" xfId="0" applyNumberFormat="1" applyFont="1" applyFill="1" applyBorder="1" applyProtection="1">
      <protection locked="0"/>
    </xf>
    <xf numFmtId="166" fontId="1" fillId="2" borderId="6" xfId="0" applyNumberFormat="1" applyFont="1" applyFill="1" applyBorder="1" applyProtection="1">
      <protection locked="0"/>
    </xf>
    <xf numFmtId="166" fontId="1" fillId="2" borderId="3" xfId="0" applyNumberFormat="1" applyFont="1" applyFill="1" applyBorder="1" applyProtection="1">
      <protection locked="0"/>
    </xf>
    <xf numFmtId="166" fontId="1" fillId="2" borderId="9" xfId="0" applyNumberFormat="1" applyFont="1" applyFill="1" applyBorder="1" applyProtection="1">
      <protection locked="0"/>
    </xf>
    <xf numFmtId="0" fontId="1" fillId="2" borderId="13" xfId="0" applyFont="1" applyFill="1" applyBorder="1" applyProtection="1">
      <protection locked="0"/>
    </xf>
    <xf numFmtId="3" fontId="1" fillId="2" borderId="7" xfId="0" applyNumberFormat="1" applyFont="1" applyFill="1" applyBorder="1" applyProtection="1">
      <protection locked="0"/>
    </xf>
    <xf numFmtId="165" fontId="1" fillId="2" borderId="1" xfId="0" applyNumberFormat="1" applyFont="1" applyFill="1" applyBorder="1" applyProtection="1">
      <protection locked="0"/>
    </xf>
    <xf numFmtId="165" fontId="1" fillId="2" borderId="3" xfId="0" applyNumberFormat="1" applyFont="1" applyFill="1" applyBorder="1" applyProtection="1">
      <protection locked="0"/>
    </xf>
    <xf numFmtId="165" fontId="4" fillId="0" borderId="1" xfId="0" applyNumberFormat="1" applyFont="1" applyBorder="1"/>
    <xf numFmtId="0" fontId="1" fillId="0" borderId="1" xfId="0" applyFont="1" applyBorder="1" applyProtection="1">
      <protection locked="0"/>
    </xf>
    <xf numFmtId="0" fontId="1" fillId="0" borderId="13" xfId="0" applyFont="1" applyBorder="1" applyProtection="1">
      <protection locked="0"/>
    </xf>
    <xf numFmtId="167" fontId="1" fillId="0" borderId="1" xfId="1" applyNumberFormat="1" applyFont="1" applyBorder="1"/>
    <xf numFmtId="0" fontId="6" fillId="0" borderId="0" xfId="0" applyFont="1"/>
    <xf numFmtId="0" fontId="1" fillId="0" borderId="4" xfId="0" applyFont="1" applyBorder="1" applyProtection="1">
      <protection locked="0"/>
    </xf>
    <xf numFmtId="0" fontId="1" fillId="0" borderId="0" xfId="0" applyFont="1" applyAlignment="1">
      <alignmen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0" fillId="0" borderId="5" xfId="0" applyBorder="1"/>
    <xf numFmtId="0" fontId="6" fillId="0" borderId="0" xfId="0" applyFont="1" applyProtection="1">
      <protection locked="0"/>
    </xf>
    <xf numFmtId="0" fontId="6" fillId="0" borderId="7" xfId="0" applyFont="1" applyBorder="1" applyProtection="1">
      <protection locked="0"/>
    </xf>
    <xf numFmtId="0" fontId="6" fillId="0" borderId="8" xfId="0" applyFont="1" applyBorder="1" applyProtection="1">
      <protection locked="0"/>
    </xf>
    <xf numFmtId="0" fontId="1" fillId="0" borderId="8" xfId="0" applyFont="1" applyBorder="1" applyProtection="1">
      <protection locked="0"/>
    </xf>
    <xf numFmtId="0" fontId="7" fillId="0" borderId="5" xfId="0" applyFont="1" applyBorder="1" applyProtection="1">
      <protection locked="0"/>
    </xf>
    <xf numFmtId="0" fontId="1" fillId="0" borderId="0" xfId="0" applyFont="1" applyProtection="1">
      <protection locked="0"/>
    </xf>
    <xf numFmtId="14" fontId="7" fillId="0" borderId="0" xfId="0" applyNumberFormat="1" applyFont="1" applyProtection="1">
      <protection locked="0"/>
    </xf>
    <xf numFmtId="0" fontId="7" fillId="0" borderId="0" xfId="0" applyFont="1" applyProtection="1">
      <protection locked="0"/>
    </xf>
    <xf numFmtId="0" fontId="4" fillId="0" borderId="0" xfId="0" applyFont="1" applyProtection="1">
      <protection locked="0"/>
    </xf>
    <xf numFmtId="3" fontId="7" fillId="0" borderId="5" xfId="0" applyNumberFormat="1" applyFont="1" applyBorder="1" applyProtection="1">
      <protection locked="0"/>
    </xf>
    <xf numFmtId="0" fontId="1" fillId="0" borderId="5" xfId="0" applyFont="1" applyBorder="1" applyProtection="1">
      <protection locked="0"/>
    </xf>
    <xf numFmtId="0" fontId="1" fillId="0" borderId="10" xfId="0" applyFont="1" applyBorder="1" applyProtection="1">
      <protection locked="0"/>
    </xf>
    <xf numFmtId="0" fontId="1" fillId="0" borderId="11" xfId="0" applyFont="1" applyBorder="1" applyProtection="1">
      <protection locked="0"/>
    </xf>
    <xf numFmtId="0" fontId="1" fillId="0" borderId="9" xfId="0" applyFont="1" applyBorder="1" applyProtection="1">
      <protection locked="0"/>
    </xf>
    <xf numFmtId="0" fontId="1" fillId="0" borderId="12" xfId="0" applyFont="1" applyBorder="1" applyProtection="1">
      <protection locked="0"/>
    </xf>
    <xf numFmtId="0" fontId="6" fillId="0" borderId="9" xfId="0" applyFont="1" applyBorder="1"/>
    <xf numFmtId="0" fontId="6" fillId="0" borderId="5" xfId="0" applyFont="1" applyBorder="1"/>
    <xf numFmtId="0" fontId="6" fillId="0" borderId="4" xfId="0" applyFont="1" applyBorder="1"/>
    <xf numFmtId="0" fontId="6" fillId="0" borderId="10" xfId="0" applyFont="1" applyBorder="1"/>
    <xf numFmtId="0" fontId="6" fillId="0" borderId="11" xfId="0" applyFont="1" applyBorder="1"/>
    <xf numFmtId="0" fontId="6" fillId="0" borderId="12" xfId="0" applyFont="1" applyBorder="1"/>
    <xf numFmtId="49" fontId="1" fillId="2" borderId="1" xfId="0" applyNumberFormat="1" applyFont="1" applyFill="1" applyBorder="1" applyProtection="1">
      <protection locked="0"/>
    </xf>
    <xf numFmtId="49" fontId="1" fillId="0" borderId="1" xfId="0" applyNumberFormat="1" applyFont="1" applyBorder="1"/>
    <xf numFmtId="164" fontId="1" fillId="0" borderId="1" xfId="1" applyNumberFormat="1" applyFont="1" applyBorder="1" applyProtection="1"/>
    <xf numFmtId="164" fontId="1" fillId="0" borderId="0" xfId="1" applyNumberFormat="1" applyFont="1" applyBorder="1" applyProtection="1"/>
    <xf numFmtId="167" fontId="1" fillId="0" borderId="1" xfId="1" applyNumberFormat="1" applyFont="1" applyBorder="1" applyProtection="1"/>
    <xf numFmtId="0" fontId="1" fillId="3" borderId="1" xfId="0" applyFont="1" applyFill="1" applyBorder="1"/>
    <xf numFmtId="0" fontId="1" fillId="3" borderId="2" xfId="0" applyFont="1" applyFill="1" applyBorder="1"/>
    <xf numFmtId="0" fontId="1" fillId="3" borderId="0" xfId="0" applyFont="1" applyFill="1"/>
    <xf numFmtId="0" fontId="6" fillId="3" borderId="5" xfId="0" applyFont="1" applyFill="1" applyBorder="1"/>
    <xf numFmtId="0" fontId="6" fillId="3" borderId="0" xfId="0" applyFont="1" applyFill="1"/>
    <xf numFmtId="0" fontId="6" fillId="3" borderId="4" xfId="0" applyFont="1" applyFill="1" applyBorder="1"/>
    <xf numFmtId="10" fontId="1" fillId="3" borderId="2" xfId="0" applyNumberFormat="1" applyFont="1" applyFill="1" applyBorder="1"/>
    <xf numFmtId="0" fontId="1" fillId="3" borderId="6" xfId="0" applyFont="1" applyFill="1" applyBorder="1"/>
    <xf numFmtId="0" fontId="1" fillId="3" borderId="3" xfId="0" applyFont="1" applyFill="1" applyBorder="1"/>
    <xf numFmtId="0" fontId="4" fillId="3" borderId="0" xfId="0" applyFont="1" applyFill="1"/>
    <xf numFmtId="49" fontId="1" fillId="3" borderId="1" xfId="0" applyNumberFormat="1" applyFont="1" applyFill="1" applyBorder="1"/>
    <xf numFmtId="0" fontId="6" fillId="3" borderId="10" xfId="0" applyFont="1" applyFill="1" applyBorder="1"/>
    <xf numFmtId="0" fontId="6" fillId="3" borderId="11" xfId="0" applyFont="1" applyFill="1" applyBorder="1"/>
    <xf numFmtId="0" fontId="6" fillId="3" borderId="12" xfId="0" applyFont="1" applyFill="1" applyBorder="1"/>
    <xf numFmtId="0" fontId="3" fillId="3" borderId="1" xfId="0" applyFont="1" applyFill="1" applyBorder="1" applyAlignment="1">
      <alignment vertical="top" wrapText="1"/>
    </xf>
    <xf numFmtId="0" fontId="3" fillId="3" borderId="1" xfId="0" applyFont="1" applyFill="1" applyBorder="1"/>
    <xf numFmtId="0" fontId="3" fillId="3" borderId="13" xfId="0" applyFont="1" applyFill="1" applyBorder="1"/>
    <xf numFmtId="3" fontId="3" fillId="3" borderId="6" xfId="0" applyNumberFormat="1" applyFont="1" applyFill="1" applyBorder="1"/>
    <xf numFmtId="3" fontId="1" fillId="3" borderId="1" xfId="0" applyNumberFormat="1" applyFont="1" applyFill="1" applyBorder="1"/>
    <xf numFmtId="3" fontId="1" fillId="3" borderId="6" xfId="0" applyNumberFormat="1" applyFont="1" applyFill="1" applyBorder="1"/>
    <xf numFmtId="164" fontId="3" fillId="3" borderId="3" xfId="0" applyNumberFormat="1" applyFont="1" applyFill="1" applyBorder="1"/>
    <xf numFmtId="3" fontId="1" fillId="3" borderId="0" xfId="0" applyNumberFormat="1" applyFont="1" applyFill="1"/>
    <xf numFmtId="3" fontId="3" fillId="3" borderId="0" xfId="0" applyNumberFormat="1" applyFont="1" applyFill="1"/>
    <xf numFmtId="0" fontId="3" fillId="3" borderId="7" xfId="0" applyFont="1" applyFill="1" applyBorder="1"/>
    <xf numFmtId="0" fontId="3" fillId="3" borderId="8" xfId="0" applyFont="1" applyFill="1" applyBorder="1"/>
    <xf numFmtId="0" fontId="3" fillId="3" borderId="9" xfId="0" applyFont="1" applyFill="1" applyBorder="1"/>
    <xf numFmtId="0" fontId="3" fillId="3" borderId="0" xfId="0" applyFont="1" applyFill="1"/>
    <xf numFmtId="0" fontId="6" fillId="3" borderId="7" xfId="0" applyFont="1" applyFill="1" applyBorder="1"/>
    <xf numFmtId="0" fontId="6" fillId="3" borderId="8" xfId="0" applyFont="1" applyFill="1" applyBorder="1"/>
    <xf numFmtId="0" fontId="6" fillId="3" borderId="9" xfId="0" applyFont="1" applyFill="1" applyBorder="1"/>
    <xf numFmtId="0" fontId="3" fillId="3" borderId="10" xfId="0" applyFont="1" applyFill="1" applyBorder="1"/>
    <xf numFmtId="0" fontId="3" fillId="3" borderId="11" xfId="0" applyFont="1" applyFill="1" applyBorder="1"/>
    <xf numFmtId="0" fontId="3" fillId="3" borderId="12" xfId="0" applyFont="1" applyFill="1" applyBorder="1"/>
    <xf numFmtId="167" fontId="3" fillId="0" borderId="12" xfId="0" applyNumberFormat="1" applyFont="1" applyBorder="1"/>
    <xf numFmtId="0" fontId="1" fillId="0" borderId="18" xfId="0" applyFont="1" applyBorder="1"/>
    <xf numFmtId="0" fontId="1" fillId="0" borderId="24" xfId="0" applyFont="1" applyBorder="1"/>
    <xf numFmtId="167" fontId="1" fillId="0" borderId="24" xfId="1" applyNumberFormat="1" applyFont="1" applyBorder="1"/>
    <xf numFmtId="167" fontId="1" fillId="0" borderId="19" xfId="0" applyNumberFormat="1" applyFont="1" applyBorder="1"/>
    <xf numFmtId="0" fontId="1" fillId="0" borderId="20" xfId="0" applyFont="1" applyBorder="1"/>
    <xf numFmtId="3" fontId="1" fillId="0" borderId="25" xfId="0" applyNumberFormat="1" applyFont="1" applyBorder="1"/>
    <xf numFmtId="167" fontId="1" fillId="0" borderId="25" xfId="1" applyNumberFormat="1" applyFont="1" applyBorder="1"/>
    <xf numFmtId="167" fontId="1" fillId="0" borderId="21" xfId="0" applyNumberFormat="1" applyFont="1" applyBorder="1"/>
    <xf numFmtId="0" fontId="1" fillId="0" borderId="25" xfId="0" applyFont="1" applyBorder="1"/>
    <xf numFmtId="0" fontId="1" fillId="0" borderId="21" xfId="0" applyFont="1" applyBorder="1"/>
    <xf numFmtId="0" fontId="1" fillId="0" borderId="2"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167" fontId="1" fillId="2" borderId="25" xfId="1" applyNumberFormat="1" applyFont="1" applyFill="1" applyBorder="1" applyProtection="1">
      <protection locked="0"/>
    </xf>
    <xf numFmtId="9" fontId="1" fillId="0" borderId="11" xfId="0" applyNumberFormat="1" applyFont="1" applyBorder="1"/>
    <xf numFmtId="0" fontId="0" fillId="0" borderId="14" xfId="0" applyBorder="1"/>
    <xf numFmtId="0" fontId="1" fillId="0" borderId="10" xfId="0" applyFont="1" applyBorder="1" applyAlignment="1">
      <alignment vertical="top"/>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11" fillId="0" borderId="13" xfId="0" applyFont="1" applyBorder="1" applyAlignment="1">
      <alignment horizontal="left" vertical="top" wrapText="1"/>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11" fillId="0" borderId="1"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3" fontId="1" fillId="0" borderId="2" xfId="0" applyNumberFormat="1" applyFont="1" applyBorder="1" applyAlignment="1">
      <alignment horizontal="left"/>
    </xf>
    <xf numFmtId="3" fontId="1" fillId="0" borderId="6" xfId="0" applyNumberFormat="1" applyFont="1" applyBorder="1" applyAlignment="1">
      <alignment horizontal="left"/>
    </xf>
    <xf numFmtId="3" fontId="3" fillId="0" borderId="2" xfId="0" applyNumberFormat="1" applyFont="1" applyBorder="1" applyAlignment="1">
      <alignment horizontal="left"/>
    </xf>
    <xf numFmtId="3" fontId="3" fillId="0" borderId="6" xfId="0" applyNumberFormat="1" applyFont="1" applyBorder="1" applyAlignment="1">
      <alignment horizontal="left"/>
    </xf>
    <xf numFmtId="3" fontId="4" fillId="0" borderId="6" xfId="0" applyNumberFormat="1" applyFont="1" applyBorder="1" applyAlignment="1">
      <alignment horizontal="center"/>
    </xf>
    <xf numFmtId="3" fontId="4" fillId="0" borderId="8" xfId="0" applyNumberFormat="1" applyFont="1" applyBorder="1" applyAlignment="1">
      <alignment horizontal="center"/>
    </xf>
    <xf numFmtId="3" fontId="4" fillId="0" borderId="11" xfId="0" applyNumberFormat="1" applyFont="1" applyBorder="1" applyAlignment="1">
      <alignment horizontal="center"/>
    </xf>
    <xf numFmtId="3" fontId="4" fillId="0" borderId="0" xfId="0" applyNumberFormat="1" applyFont="1" applyAlignment="1">
      <alignment horizontal="center"/>
    </xf>
    <xf numFmtId="3" fontId="4" fillId="0" borderId="6" xfId="0" applyNumberFormat="1" applyFont="1" applyBorder="1" applyAlignment="1">
      <alignment horizontal="left"/>
    </xf>
    <xf numFmtId="3" fontId="4" fillId="0" borderId="8" xfId="0" applyNumberFormat="1" applyFont="1" applyBorder="1" applyAlignment="1">
      <alignment horizontal="left"/>
    </xf>
    <xf numFmtId="3" fontId="9" fillId="0" borderId="6" xfId="0" applyNumberFormat="1" applyFont="1" applyBorder="1" applyAlignment="1">
      <alignment horizontal="center"/>
    </xf>
    <xf numFmtId="3" fontId="9" fillId="0" borderId="0" xfId="0" applyNumberFormat="1" applyFont="1" applyAlignment="1">
      <alignment horizontal="center"/>
    </xf>
    <xf numFmtId="3" fontId="9" fillId="0" borderId="8" xfId="0" applyNumberFormat="1" applyFont="1" applyBorder="1" applyAlignment="1">
      <alignment horizontal="center"/>
    </xf>
    <xf numFmtId="3" fontId="9" fillId="0" borderId="11" xfId="0" applyNumberFormat="1" applyFont="1" applyBorder="1" applyAlignment="1">
      <alignment horizontal="center"/>
    </xf>
    <xf numFmtId="3" fontId="9" fillId="0" borderId="6" xfId="0" applyNumberFormat="1" applyFont="1" applyBorder="1" applyAlignment="1">
      <alignment horizontal="right"/>
    </xf>
    <xf numFmtId="3" fontId="9" fillId="0" borderId="0" xfId="0" applyNumberFormat="1" applyFont="1" applyAlignment="1">
      <alignment horizontal="right"/>
    </xf>
    <xf numFmtId="3" fontId="9" fillId="0" borderId="8" xfId="0" applyNumberFormat="1" applyFont="1" applyBorder="1" applyAlignment="1">
      <alignment horizontal="right"/>
    </xf>
    <xf numFmtId="3" fontId="9" fillId="0" borderId="11" xfId="0" applyNumberFormat="1" applyFont="1" applyBorder="1" applyAlignment="1">
      <alignment horizontal="right"/>
    </xf>
    <xf numFmtId="0" fontId="6" fillId="0" borderId="4" xfId="0" applyFont="1" applyBorder="1" applyAlignment="1">
      <alignment horizontal="left" vertical="top" wrapText="1"/>
    </xf>
    <xf numFmtId="0" fontId="6" fillId="0" borderId="12" xfId="0" applyFont="1" applyBorder="1" applyAlignment="1">
      <alignment horizontal="left" vertical="top" wrapText="1"/>
    </xf>
    <xf numFmtId="3" fontId="1" fillId="3" borderId="2" xfId="0" applyNumberFormat="1" applyFont="1" applyFill="1" applyBorder="1" applyAlignment="1">
      <alignment horizontal="left"/>
    </xf>
    <xf numFmtId="3" fontId="1" fillId="3" borderId="6" xfId="0" applyNumberFormat="1" applyFont="1" applyFill="1" applyBorder="1" applyAlignment="1">
      <alignment horizontal="left"/>
    </xf>
    <xf numFmtId="3" fontId="3" fillId="3" borderId="2" xfId="0" applyNumberFormat="1" applyFont="1" applyFill="1" applyBorder="1" applyAlignment="1">
      <alignment horizontal="left"/>
    </xf>
    <xf numFmtId="3" fontId="3" fillId="3" borderId="6" xfId="0" applyNumberFormat="1" applyFont="1" applyFill="1" applyBorder="1" applyAlignment="1">
      <alignment horizontal="left"/>
    </xf>
    <xf numFmtId="9" fontId="1" fillId="2" borderId="24" xfId="0" applyNumberFormat="1" applyFont="1" applyFill="1" applyBorder="1" applyProtection="1">
      <protection locked="0"/>
    </xf>
    <xf numFmtId="9" fontId="1" fillId="2" borderId="25" xfId="0" applyNumberFormat="1" applyFont="1" applyFill="1" applyBorder="1" applyProtection="1">
      <protection locked="0"/>
    </xf>
  </cellXfs>
  <cellStyles count="3">
    <cellStyle name="Format 1" xfId="2" xr:uid="{32D85E04-6385-4E95-A714-76A33FA3F334}"/>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b="1"/>
              <a:t>Økonomi over tid - nutidsværdi</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autoTitleDeleted val="0"/>
    <c:plotArea>
      <c:layout/>
      <c:barChart>
        <c:barDir val="col"/>
        <c:grouping val="stacked"/>
        <c:varyColors val="0"/>
        <c:ser>
          <c:idx val="0"/>
          <c:order val="0"/>
          <c:tx>
            <c:strRef>
              <c:f>Plantage!$DN$17</c:f>
              <c:strCache>
                <c:ptCount val="1"/>
                <c:pt idx="0">
                  <c:v>Udbytte</c:v>
                </c:pt>
              </c:strCache>
            </c:strRef>
          </c:tx>
          <c:spPr>
            <a:solidFill>
              <a:schemeClr val="accent1"/>
            </a:solidFill>
            <a:ln>
              <a:noFill/>
            </a:ln>
            <a:effectLst/>
          </c:spPr>
          <c:invertIfNegative val="0"/>
          <c:val>
            <c:numRef>
              <c:f>Plantage!$DO$17:$FL$17</c:f>
              <c:numCache>
                <c:formatCode>#,##0_ ;[Red]\-#,##0\ </c:formatCode>
                <c:ptCount val="50"/>
                <c:pt idx="0">
                  <c:v>0</c:v>
                </c:pt>
                <c:pt idx="1">
                  <c:v>0</c:v>
                </c:pt>
                <c:pt idx="2">
                  <c:v>0</c:v>
                </c:pt>
                <c:pt idx="3">
                  <c:v>3516.0166781187645</c:v>
                </c:pt>
                <c:pt idx="4">
                  <c:v>3448.4009727703265</c:v>
                </c:pt>
                <c:pt idx="5">
                  <c:v>6764.1711388956437</c:v>
                </c:pt>
                <c:pt idx="6">
                  <c:v>8379.9043259192986</c:v>
                </c:pt>
                <c:pt idx="7">
                  <c:v>8218.7523196516213</c:v>
                </c:pt>
                <c:pt idx="8">
                  <c:v>12930.705272144198</c:v>
                </c:pt>
                <c:pt idx="9">
                  <c:v>12682.037863064503</c:v>
                </c:pt>
                <c:pt idx="10">
                  <c:v>15345.77258904783</c:v>
                </c:pt>
                <c:pt idx="11">
                  <c:v>15050.661577719991</c:v>
                </c:pt>
                <c:pt idx="12">
                  <c:v>20821.097413388346</c:v>
                </c:pt>
                <c:pt idx="13">
                  <c:v>20420.691693900109</c:v>
                </c:pt>
                <c:pt idx="14">
                  <c:v>22718.312573351563</c:v>
                </c:pt>
                <c:pt idx="15">
                  <c:v>13925.888716838099</c:v>
                </c:pt>
                <c:pt idx="16">
                  <c:v>24584.549696264185</c:v>
                </c:pt>
                <c:pt idx="17">
                  <c:v>26790.855438236616</c:v>
                </c:pt>
                <c:pt idx="18">
                  <c:v>31392.483138508633</c:v>
                </c:pt>
                <c:pt idx="19">
                  <c:v>38655.51867318053</c:v>
                </c:pt>
                <c:pt idx="20">
                  <c:v>12637.381104693637</c:v>
                </c:pt>
                <c:pt idx="21">
                  <c:v>49577.418179951972</c:v>
                </c:pt>
                <c:pt idx="22">
                  <c:v>48624.006291875972</c:v>
                </c:pt>
                <c:pt idx="23">
                  <c:v>35766.696935851076</c:v>
                </c:pt>
                <c:pt idx="24">
                  <c:v>46771.834454574491</c:v>
                </c:pt>
                <c:pt idx="25">
                  <c:v>45872.376099678826</c:v>
                </c:pt>
                <c:pt idx="26">
                  <c:v>44990.215020838856</c:v>
                </c:pt>
                <c:pt idx="27">
                  <c:v>44125.018578130432</c:v>
                </c:pt>
                <c:pt idx="28">
                  <c:v>36443.335181937677</c:v>
                </c:pt>
                <c:pt idx="29">
                  <c:v>42444.220903001944</c:v>
                </c:pt>
                <c:pt idx="30">
                  <c:v>41627.985885636524</c:v>
                </c:pt>
                <c:pt idx="31">
                  <c:v>40827.447695528135</c:v>
                </c:pt>
                <c:pt idx="32">
                  <c:v>40042.304470614137</c:v>
                </c:pt>
                <c:pt idx="33">
                  <c:v>33071.376971681311</c:v>
                </c:pt>
                <c:pt idx="34">
                  <c:v>38517.024381681724</c:v>
                </c:pt>
                <c:pt idx="35">
                  <c:v>37776.312374341695</c:v>
                </c:pt>
                <c:pt idx="36">
                  <c:v>37049.844828681285</c:v>
                </c:pt>
                <c:pt idx="37">
                  <c:v>36337.347812745109</c:v>
                </c:pt>
                <c:pt idx="38">
                  <c:v>30011.412768421062</c:v>
                </c:pt>
                <c:pt idx="39">
                  <c:v>34953.195880528867</c:v>
                </c:pt>
                <c:pt idx="40">
                  <c:v>34281.019036672544</c:v>
                </c:pt>
                <c:pt idx="41">
                  <c:v>33621.768670582685</c:v>
                </c:pt>
                <c:pt idx="42">
                  <c:v>32975.196196148405</c:v>
                </c:pt>
                <c:pt idx="43">
                  <c:v>27234.574996009214</c:v>
                </c:pt>
                <c:pt idx="44">
                  <c:v>31719.11438838092</c:v>
                </c:pt>
                <c:pt idx="45">
                  <c:v>31109.131419373607</c:v>
                </c:pt>
                <c:pt idx="46">
                  <c:v>30510.878892077959</c:v>
                </c:pt>
                <c:pt idx="47">
                  <c:v>29924.131221076463</c:v>
                </c:pt>
                <c:pt idx="48">
                  <c:v>24714.667081374893</c:v>
                </c:pt>
                <c:pt idx="49">
                  <c:v>28784.269713764759</c:v>
                </c:pt>
              </c:numCache>
            </c:numRef>
          </c:val>
          <c:extLst>
            <c:ext xmlns:c16="http://schemas.microsoft.com/office/drawing/2014/chart" uri="{C3380CC4-5D6E-409C-BE32-E72D297353CC}">
              <c16:uniqueId val="{00000000-E53E-49C8-A4D3-39ED419E98DC}"/>
            </c:ext>
          </c:extLst>
        </c:ser>
        <c:ser>
          <c:idx val="1"/>
          <c:order val="1"/>
          <c:tx>
            <c:strRef>
              <c:f>Plantage!$DN$24</c:f>
              <c:strCache>
                <c:ptCount val="1"/>
                <c:pt idx="0">
                  <c:v>Tilskud</c:v>
                </c:pt>
              </c:strCache>
            </c:strRef>
          </c:tx>
          <c:spPr>
            <a:solidFill>
              <a:schemeClr val="accent2"/>
            </a:solidFill>
            <a:ln>
              <a:noFill/>
            </a:ln>
            <a:effectLst/>
          </c:spPr>
          <c:invertIfNegative val="0"/>
          <c:val>
            <c:numRef>
              <c:f>Plantage!$DO$24:$FL$24</c:f>
              <c:numCache>
                <c:formatCode>#,##0</c:formatCode>
                <c:ptCount val="50"/>
                <c:pt idx="0">
                  <c:v>5590.3846153846152</c:v>
                </c:pt>
                <c:pt idx="1">
                  <c:v>5482.8772189349129</c:v>
                </c:pt>
                <c:pt idx="2">
                  <c:v>5377.4372724169334</c:v>
                </c:pt>
                <c:pt idx="3">
                  <c:v>5274.0250171781472</c:v>
                </c:pt>
                <c:pt idx="4">
                  <c:v>5172.6014591554895</c:v>
                </c:pt>
                <c:pt idx="5">
                  <c:v>5073.1283541717321</c:v>
                </c:pt>
                <c:pt idx="6">
                  <c:v>4975.568193514584</c:v>
                </c:pt>
                <c:pt idx="7">
                  <c:v>4879.8841897931497</c:v>
                </c:pt>
                <c:pt idx="8">
                  <c:v>4786.0402630663593</c:v>
                </c:pt>
                <c:pt idx="9">
                  <c:v>4694.0010272381596</c:v>
                </c:pt>
                <c:pt idx="10">
                  <c:v>4603.7317767143495</c:v>
                </c:pt>
                <c:pt idx="11">
                  <c:v>950.56809964547313</c:v>
                </c:pt>
                <c:pt idx="12">
                  <c:v>932.28794388306017</c:v>
                </c:pt>
                <c:pt idx="13">
                  <c:v>914.3593295776169</c:v>
                </c:pt>
                <c:pt idx="14">
                  <c:v>896.77549631650902</c:v>
                </c:pt>
                <c:pt idx="15">
                  <c:v>879.52981369503777</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6="http://schemas.microsoft.com/office/drawing/2014/chart" uri="{C3380CC4-5D6E-409C-BE32-E72D297353CC}">
              <c16:uniqueId val="{00000001-E53E-49C8-A4D3-39ED419E98DC}"/>
            </c:ext>
          </c:extLst>
        </c:ser>
        <c:ser>
          <c:idx val="2"/>
          <c:order val="2"/>
          <c:tx>
            <c:strRef>
              <c:f>Plantage!$DN$31</c:f>
              <c:strCache>
                <c:ptCount val="1"/>
                <c:pt idx="0">
                  <c:v>Stykomkostninger</c:v>
                </c:pt>
              </c:strCache>
            </c:strRef>
          </c:tx>
          <c:spPr>
            <a:solidFill>
              <a:schemeClr val="accent3"/>
            </a:solidFill>
            <a:ln>
              <a:noFill/>
            </a:ln>
            <a:effectLst/>
          </c:spPr>
          <c:invertIfNegative val="0"/>
          <c:val>
            <c:numRef>
              <c:f>Plantage!$DO$31:$FL$31</c:f>
              <c:numCache>
                <c:formatCode>#,##0_ ;[Red]\-#,##0\ </c:formatCode>
                <c:ptCount val="50"/>
                <c:pt idx="0">
                  <c:v>-12259.615384615385</c:v>
                </c:pt>
                <c:pt idx="1">
                  <c:v>-1517.8912721893496</c:v>
                </c:pt>
                <c:pt idx="2">
                  <c:v>-618.87699135184357</c:v>
                </c:pt>
                <c:pt idx="3">
                  <c:v>-910.46326612338544</c:v>
                </c:pt>
                <c:pt idx="4">
                  <c:v>-1190.6058095459655</c:v>
                </c:pt>
                <c:pt idx="5">
                  <c:v>-1459.6369299722178</c:v>
                </c:pt>
                <c:pt idx="6">
                  <c:v>-2863.1339780224271</c:v>
                </c:pt>
                <c:pt idx="7">
                  <c:v>-2808.0737092143036</c:v>
                </c:pt>
                <c:pt idx="8">
                  <c:v>-2754.0722917294133</c:v>
                </c:pt>
                <c:pt idx="9">
                  <c:v>-2701.1093630423097</c:v>
                </c:pt>
                <c:pt idx="10">
                  <c:v>-2649.1649522145726</c:v>
                </c:pt>
                <c:pt idx="11">
                  <c:v>-2598.2194723642933</c:v>
                </c:pt>
                <c:pt idx="12">
                  <c:v>-2548.2537132803645</c:v>
                </c:pt>
                <c:pt idx="13">
                  <c:v>-2499.2488341788198</c:v>
                </c:pt>
                <c:pt idx="14">
                  <c:v>-2451.1863565984581</c:v>
                </c:pt>
                <c:pt idx="15">
                  <c:v>-2404.0481574331034</c:v>
                </c:pt>
                <c:pt idx="16">
                  <c:v>-2357.8164620978514</c:v>
                </c:pt>
                <c:pt idx="17">
                  <c:v>-2312.4738378267393</c:v>
                </c:pt>
                <c:pt idx="18">
                  <c:v>-2268.0031870993021</c:v>
                </c:pt>
                <c:pt idx="19">
                  <c:v>-2224.3877411935464</c:v>
                </c:pt>
                <c:pt idx="20">
                  <c:v>-2181.6110538629014</c:v>
                </c:pt>
                <c:pt idx="21">
                  <c:v>-2139.6569951347692</c:v>
                </c:pt>
                <c:pt idx="22">
                  <c:v>-2098.5097452283317</c:v>
                </c:pt>
                <c:pt idx="23">
                  <c:v>-2058.1537885893254</c:v>
                </c:pt>
                <c:pt idx="24">
                  <c:v>-2018.5739080395306</c:v>
                </c:pt>
                <c:pt idx="25">
                  <c:v>-1979.7551790387706</c:v>
                </c:pt>
                <c:pt idx="26">
                  <c:v>-1941.682964057256</c:v>
                </c:pt>
                <c:pt idx="27">
                  <c:v>-1904.3429070561554</c:v>
                </c:pt>
                <c:pt idx="28">
                  <c:v>-1867.7209280743059</c:v>
                </c:pt>
                <c:pt idx="29">
                  <c:v>-1831.8032179190313</c:v>
                </c:pt>
                <c:pt idx="30">
                  <c:v>-1796.5762329590502</c:v>
                </c:pt>
                <c:pt idx="31">
                  <c:v>-1762.02669001753</c:v>
                </c:pt>
                <c:pt idx="32">
                  <c:v>-1728.1415613633467</c:v>
                </c:pt>
                <c:pt idx="33">
                  <c:v>-1694.9080697986672</c:v>
                </c:pt>
                <c:pt idx="34">
                  <c:v>-1662.3136838410005</c:v>
                </c:pt>
                <c:pt idx="35">
                  <c:v>-1630.346112997905</c:v>
                </c:pt>
                <c:pt idx="36">
                  <c:v>-1598.9933031325604</c:v>
                </c:pt>
                <c:pt idx="37">
                  <c:v>-1568.2434319184729</c:v>
                </c:pt>
                <c:pt idx="38">
                  <c:v>-1538.0849043815792</c:v>
                </c:pt>
                <c:pt idx="39">
                  <c:v>-1508.506348528088</c:v>
                </c:pt>
                <c:pt idx="40">
                  <c:v>-1479.4966110563939</c:v>
                </c:pt>
                <c:pt idx="41">
                  <c:v>-1451.0447531514633</c:v>
                </c:pt>
                <c:pt idx="42">
                  <c:v>-1423.1400463600892</c:v>
                </c:pt>
                <c:pt idx="43">
                  <c:v>-1395.7719685454722</c:v>
                </c:pt>
                <c:pt idx="44">
                  <c:v>-1368.9301999195977</c:v>
                </c:pt>
                <c:pt idx="45">
                  <c:v>-1342.6046191519135</c:v>
                </c:pt>
                <c:pt idx="46">
                  <c:v>-1316.7852995528383</c:v>
                </c:pt>
                <c:pt idx="47">
                  <c:v>-1291.4625053306686</c:v>
                </c:pt>
                <c:pt idx="48">
                  <c:v>-1266.6266879204634</c:v>
                </c:pt>
                <c:pt idx="49">
                  <c:v>0</c:v>
                </c:pt>
              </c:numCache>
            </c:numRef>
          </c:val>
          <c:extLst>
            <c:ext xmlns:c16="http://schemas.microsoft.com/office/drawing/2014/chart" uri="{C3380CC4-5D6E-409C-BE32-E72D297353CC}">
              <c16:uniqueId val="{00000002-E53E-49C8-A4D3-39ED419E98DC}"/>
            </c:ext>
          </c:extLst>
        </c:ser>
        <c:ser>
          <c:idx val="3"/>
          <c:order val="3"/>
          <c:tx>
            <c:strRef>
              <c:f>Plantage!$DN$44</c:f>
              <c:strCache>
                <c:ptCount val="1"/>
                <c:pt idx="0">
                  <c:v>Maskin- og arbejdsomkostninger</c:v>
                </c:pt>
              </c:strCache>
            </c:strRef>
          </c:tx>
          <c:spPr>
            <a:solidFill>
              <a:schemeClr val="accent4"/>
            </a:solidFill>
            <a:ln>
              <a:noFill/>
            </a:ln>
            <a:effectLst/>
          </c:spPr>
          <c:invertIfNegative val="0"/>
          <c:val>
            <c:numRef>
              <c:f>Plantage!$DO$44:$FL$44</c:f>
              <c:numCache>
                <c:formatCode>#,##0_ ;[Red]\-#,##0\ </c:formatCode>
                <c:ptCount val="50"/>
                <c:pt idx="0">
                  <c:v>-13583.653846153846</c:v>
                </c:pt>
                <c:pt idx="1">
                  <c:v>-8104.0772928994102</c:v>
                </c:pt>
                <c:pt idx="2">
                  <c:v>-7311.4278703914433</c:v>
                </c:pt>
                <c:pt idx="3">
                  <c:v>-12768.692146852356</c:v>
                </c:pt>
                <c:pt idx="4">
                  <c:v>-15064.067407365112</c:v>
                </c:pt>
                <c:pt idx="5">
                  <c:v>-13572.843403705074</c:v>
                </c:pt>
                <c:pt idx="6">
                  <c:v>-15275.867260790388</c:v>
                </c:pt>
                <c:pt idx="7">
                  <c:v>-15752.608612665606</c:v>
                </c:pt>
                <c:pt idx="8">
                  <c:v>-13560.447412021349</c:v>
                </c:pt>
                <c:pt idx="9">
                  <c:v>-16264.301804904153</c:v>
                </c:pt>
                <c:pt idx="10">
                  <c:v>-17768.789313634334</c:v>
                </c:pt>
                <c:pt idx="11">
                  <c:v>-15644.766639998412</c:v>
                </c:pt>
                <c:pt idx="12">
                  <c:v>-15343.905743075367</c:v>
                </c:pt>
                <c:pt idx="13">
                  <c:v>-16763.254375589644</c:v>
                </c:pt>
                <c:pt idx="14">
                  <c:v>-14759.430043542543</c:v>
                </c:pt>
                <c:pt idx="15">
                  <c:v>-14475.594850397498</c:v>
                </c:pt>
                <c:pt idx="16">
                  <c:v>-13388.515733711123</c:v>
                </c:pt>
                <c:pt idx="17">
                  <c:v>-13924.194602767715</c:v>
                </c:pt>
                <c:pt idx="18">
                  <c:v>-12878.524195037957</c:v>
                </c:pt>
                <c:pt idx="19">
                  <c:v>-13393.79813675992</c:v>
                </c:pt>
                <c:pt idx="20">
                  <c:v>-12387.959109206262</c:v>
                </c:pt>
                <c:pt idx="21">
                  <c:v>-12149.729126336913</c:v>
                </c:pt>
                <c:pt idx="22">
                  <c:v>-11916.080489291973</c:v>
                </c:pt>
                <c:pt idx="23">
                  <c:v>-11686.92509526713</c:v>
                </c:pt>
                <c:pt idx="24">
                  <c:v>-11462.176535742761</c:v>
                </c:pt>
                <c:pt idx="25">
                  <c:v>-11241.750063901556</c:v>
                </c:pt>
                <c:pt idx="26">
                  <c:v>-11025.562562672681</c:v>
                </c:pt>
                <c:pt idx="27">
                  <c:v>-10813.532513390517</c:v>
                </c:pt>
                <c:pt idx="28">
                  <c:v>-10605.579965056082</c:v>
                </c:pt>
                <c:pt idx="29">
                  <c:v>-10401.62650418962</c:v>
                </c:pt>
                <c:pt idx="30">
                  <c:v>-10201.595225262899</c:v>
                </c:pt>
                <c:pt idx="31">
                  <c:v>-10005.410701700152</c:v>
                </c:pt>
                <c:pt idx="32">
                  <c:v>-9812.9989574366864</c:v>
                </c:pt>
                <c:pt idx="33">
                  <c:v>-9624.2874390244433</c:v>
                </c:pt>
                <c:pt idx="34">
                  <c:v>-9439.2049882739739</c:v>
                </c:pt>
                <c:pt idx="35">
                  <c:v>-9257.6818154225548</c:v>
                </c:pt>
                <c:pt idx="36">
                  <c:v>-9079.6494728182752</c:v>
                </c:pt>
                <c:pt idx="37">
                  <c:v>-8905.0408291102322</c:v>
                </c:pt>
                <c:pt idx="38">
                  <c:v>-8733.790043935036</c:v>
                </c:pt>
                <c:pt idx="39">
                  <c:v>-8565.8325430901332</c:v>
                </c:pt>
                <c:pt idx="40">
                  <c:v>-8401.104994184554</c:v>
                </c:pt>
                <c:pt idx="41">
                  <c:v>-8239.5452827579284</c:v>
                </c:pt>
                <c:pt idx="42">
                  <c:v>-8081.0924888587379</c:v>
                </c:pt>
                <c:pt idx="43">
                  <c:v>-7925.6868640729936</c:v>
                </c:pt>
                <c:pt idx="44">
                  <c:v>-7773.2698089946662</c:v>
                </c:pt>
                <c:pt idx="45">
                  <c:v>-7623.7838511293867</c:v>
                </c:pt>
                <c:pt idx="46">
                  <c:v>-7477.1726232230521</c:v>
                </c:pt>
                <c:pt idx="47">
                  <c:v>-7333.3808420072264</c:v>
                </c:pt>
                <c:pt idx="48">
                  <c:v>-7192.3542873532415</c:v>
                </c:pt>
                <c:pt idx="49">
                  <c:v>-11295.932160697816</c:v>
                </c:pt>
              </c:numCache>
            </c:numRef>
          </c:val>
          <c:extLst>
            <c:ext xmlns:c16="http://schemas.microsoft.com/office/drawing/2014/chart" uri="{C3380CC4-5D6E-409C-BE32-E72D297353CC}">
              <c16:uniqueId val="{00000003-E53E-49C8-A4D3-39ED419E98DC}"/>
            </c:ext>
          </c:extLst>
        </c:ser>
        <c:dLbls>
          <c:showLegendKey val="0"/>
          <c:showVal val="0"/>
          <c:showCatName val="0"/>
          <c:showSerName val="0"/>
          <c:showPercent val="0"/>
          <c:showBubbleSize val="0"/>
        </c:dLbls>
        <c:gapWidth val="150"/>
        <c:overlap val="100"/>
        <c:axId val="801048008"/>
        <c:axId val="801040792"/>
      </c:barChart>
      <c:lineChart>
        <c:grouping val="standard"/>
        <c:varyColors val="0"/>
        <c:ser>
          <c:idx val="4"/>
          <c:order val="4"/>
          <c:tx>
            <c:strRef>
              <c:f>Plantage!$DN$66</c:f>
              <c:strCache>
                <c:ptCount val="1"/>
                <c:pt idx="0">
                  <c:v>Årsresultat, nutidsværdi</c:v>
                </c:pt>
              </c:strCache>
            </c:strRef>
          </c:tx>
          <c:spPr>
            <a:ln w="28575" cap="rnd">
              <a:noFill/>
              <a:prstDash val="lgDash"/>
              <a:round/>
            </a:ln>
            <a:effectLst/>
          </c:spPr>
          <c:marker>
            <c:symbol val="x"/>
            <c:size val="5"/>
            <c:spPr>
              <a:noFill/>
              <a:ln w="9525">
                <a:solidFill>
                  <a:schemeClr val="tx1"/>
                </a:solidFill>
              </a:ln>
              <a:effectLst/>
            </c:spPr>
          </c:marker>
          <c:val>
            <c:numRef>
              <c:f>Plantage!$DO$66:$FL$66</c:f>
              <c:numCache>
                <c:formatCode>#,##0_ ;[Red]\-#,##0\ </c:formatCode>
                <c:ptCount val="50"/>
                <c:pt idx="0">
                  <c:v>-20252.884615384617</c:v>
                </c:pt>
                <c:pt idx="1">
                  <c:v>-4139.0913461538466</c:v>
                </c:pt>
                <c:pt idx="2">
                  <c:v>-2552.8675893263535</c:v>
                </c:pt>
                <c:pt idx="3">
                  <c:v>-4889.1137176788297</c:v>
                </c:pt>
                <c:pt idx="4">
                  <c:v>-7633.6707849852619</c:v>
                </c:pt>
                <c:pt idx="5">
                  <c:v>-3195.1808406099153</c:v>
                </c:pt>
                <c:pt idx="6">
                  <c:v>-4783.5287193789318</c:v>
                </c:pt>
                <c:pt idx="7">
                  <c:v>-5462.0458124351371</c:v>
                </c:pt>
                <c:pt idx="8">
                  <c:v>1402.2258314597948</c:v>
                </c:pt>
                <c:pt idx="9">
                  <c:v>-1589.3722776438008</c:v>
                </c:pt>
                <c:pt idx="10">
                  <c:v>-468.44990008672903</c:v>
                </c:pt>
                <c:pt idx="11">
                  <c:v>-2241.7564349972399</c:v>
                </c:pt>
                <c:pt idx="12">
                  <c:v>3861.2259009156769</c:v>
                </c:pt>
                <c:pt idx="13">
                  <c:v>2072.5478137092614</c:v>
                </c:pt>
                <c:pt idx="14">
                  <c:v>6404.4716695270727</c:v>
                </c:pt>
                <c:pt idx="15">
                  <c:v>-2074.2244772974627</c:v>
                </c:pt>
                <c:pt idx="16">
                  <c:v>8838.2175004552118</c:v>
                </c:pt>
                <c:pt idx="17">
                  <c:v>10554.186997642162</c:v>
                </c:pt>
                <c:pt idx="18">
                  <c:v>16245.955756371375</c:v>
                </c:pt>
                <c:pt idx="19">
                  <c:v>23037.332795227063</c:v>
                </c:pt>
                <c:pt idx="20">
                  <c:v>-1932.1890583755267</c:v>
                </c:pt>
                <c:pt idx="21">
                  <c:v>35288.03205848029</c:v>
                </c:pt>
                <c:pt idx="22">
                  <c:v>34609.416057355673</c:v>
                </c:pt>
                <c:pt idx="23">
                  <c:v>22021.618051994621</c:v>
                </c:pt>
                <c:pt idx="24">
                  <c:v>33291.084010792198</c:v>
                </c:pt>
                <c:pt idx="25">
                  <c:v>32650.870856738497</c:v>
                </c:pt>
                <c:pt idx="26">
                  <c:v>32022.969494108918</c:v>
                </c:pt>
                <c:pt idx="27">
                  <c:v>31407.14315768376</c:v>
                </c:pt>
                <c:pt idx="28">
                  <c:v>23970.034288807292</c:v>
                </c:pt>
                <c:pt idx="29">
                  <c:v>30210.791180893291</c:v>
                </c:pt>
                <c:pt idx="30">
                  <c:v>29629.814427414574</c:v>
                </c:pt>
                <c:pt idx="31">
                  <c:v>29060.010303810457</c:v>
                </c:pt>
                <c:pt idx="32">
                  <c:v>28501.163951814109</c:v>
                </c:pt>
                <c:pt idx="33">
                  <c:v>21752.1814628582</c:v>
                </c:pt>
                <c:pt idx="34">
                  <c:v>27415.505709566751</c:v>
                </c:pt>
                <c:pt idx="35">
                  <c:v>26888.284445921236</c:v>
                </c:pt>
                <c:pt idx="36">
                  <c:v>26371.202052730448</c:v>
                </c:pt>
                <c:pt idx="37">
                  <c:v>25864.063551716401</c:v>
                </c:pt>
                <c:pt idx="38">
                  <c:v>19739.537820104444</c:v>
                </c:pt>
                <c:pt idx="39">
                  <c:v>24878.856988910644</c:v>
                </c:pt>
                <c:pt idx="40">
                  <c:v>24400.417431431597</c:v>
                </c:pt>
                <c:pt idx="41">
                  <c:v>23931.178634673295</c:v>
                </c:pt>
                <c:pt idx="42">
                  <c:v>23470.963660929578</c:v>
                </c:pt>
                <c:pt idx="43">
                  <c:v>17913.116163390747</c:v>
                </c:pt>
                <c:pt idx="44">
                  <c:v>22576.91437946666</c:v>
                </c:pt>
                <c:pt idx="45">
                  <c:v>22142.74294909231</c:v>
                </c:pt>
                <c:pt idx="46">
                  <c:v>21716.920969302068</c:v>
                </c:pt>
                <c:pt idx="47">
                  <c:v>21299.287873738565</c:v>
                </c:pt>
                <c:pt idx="48">
                  <c:v>16255.686106101188</c:v>
                </c:pt>
                <c:pt idx="49">
                  <c:v>17488.337553066944</c:v>
                </c:pt>
              </c:numCache>
            </c:numRef>
          </c:val>
          <c:smooth val="0"/>
          <c:extLst>
            <c:ext xmlns:c16="http://schemas.microsoft.com/office/drawing/2014/chart" uri="{C3380CC4-5D6E-409C-BE32-E72D297353CC}">
              <c16:uniqueId val="{00000006-E53E-49C8-A4D3-39ED419E98DC}"/>
            </c:ext>
          </c:extLst>
        </c:ser>
        <c:ser>
          <c:idx val="6"/>
          <c:order val="5"/>
          <c:tx>
            <c:strRef>
              <c:f>Plantage!$DN$69</c:f>
              <c:strCache>
                <c:ptCount val="1"/>
                <c:pt idx="0">
                  <c:v>Gns. årlig resultat inkl. tilskud, nutidsværdi</c:v>
                </c:pt>
              </c:strCache>
            </c:strRef>
          </c:tx>
          <c:spPr>
            <a:ln w="19050" cap="rnd" cmpd="sng">
              <a:solidFill>
                <a:schemeClr val="tx1"/>
              </a:solidFill>
              <a:prstDash val="sysDot"/>
              <a:round/>
            </a:ln>
            <a:effectLst/>
          </c:spPr>
          <c:marker>
            <c:symbol val="none"/>
          </c:marker>
          <c:val>
            <c:numRef>
              <c:f>Plantage!$DO$69:$FL$69</c:f>
              <c:numCache>
                <c:formatCode>#,##0</c:formatCode>
                <c:ptCount val="50"/>
                <c:pt idx="0">
                  <c:v>15159.39868567697</c:v>
                </c:pt>
                <c:pt idx="1">
                  <c:v>15159.39868567697</c:v>
                </c:pt>
                <c:pt idx="2">
                  <c:v>15159.39868567697</c:v>
                </c:pt>
                <c:pt idx="3">
                  <c:v>15159.39868567697</c:v>
                </c:pt>
                <c:pt idx="4">
                  <c:v>15159.39868567697</c:v>
                </c:pt>
                <c:pt idx="5">
                  <c:v>15159.39868567697</c:v>
                </c:pt>
                <c:pt idx="6">
                  <c:v>15159.39868567697</c:v>
                </c:pt>
                <c:pt idx="7">
                  <c:v>15159.39868567697</c:v>
                </c:pt>
                <c:pt idx="8">
                  <c:v>15159.39868567697</c:v>
                </c:pt>
                <c:pt idx="9">
                  <c:v>15159.39868567697</c:v>
                </c:pt>
                <c:pt idx="10">
                  <c:v>15159.39868567697</c:v>
                </c:pt>
                <c:pt idx="11">
                  <c:v>15159.39868567697</c:v>
                </c:pt>
                <c:pt idx="12">
                  <c:v>15159.39868567697</c:v>
                </c:pt>
                <c:pt idx="13">
                  <c:v>15159.39868567697</c:v>
                </c:pt>
                <c:pt idx="14">
                  <c:v>15159.39868567697</c:v>
                </c:pt>
                <c:pt idx="15">
                  <c:v>15159.39868567697</c:v>
                </c:pt>
                <c:pt idx="16">
                  <c:v>15159.39868567697</c:v>
                </c:pt>
                <c:pt idx="17">
                  <c:v>15159.39868567697</c:v>
                </c:pt>
                <c:pt idx="18">
                  <c:v>15159.39868567697</c:v>
                </c:pt>
                <c:pt idx="19">
                  <c:v>15159.39868567697</c:v>
                </c:pt>
                <c:pt idx="20">
                  <c:v>15159.39868567697</c:v>
                </c:pt>
                <c:pt idx="21">
                  <c:v>15159.39868567697</c:v>
                </c:pt>
                <c:pt idx="22">
                  <c:v>15159.39868567697</c:v>
                </c:pt>
                <c:pt idx="23">
                  <c:v>15159.39868567697</c:v>
                </c:pt>
                <c:pt idx="24">
                  <c:v>15159.39868567697</c:v>
                </c:pt>
                <c:pt idx="25">
                  <c:v>15159.39868567697</c:v>
                </c:pt>
                <c:pt idx="26">
                  <c:v>15159.39868567697</c:v>
                </c:pt>
                <c:pt idx="27">
                  <c:v>15159.39868567697</c:v>
                </c:pt>
                <c:pt idx="28">
                  <c:v>15159.39868567697</c:v>
                </c:pt>
                <c:pt idx="29">
                  <c:v>15159.39868567697</c:v>
                </c:pt>
                <c:pt idx="30">
                  <c:v>15159.39868567697</c:v>
                </c:pt>
                <c:pt idx="31">
                  <c:v>15159.39868567697</c:v>
                </c:pt>
                <c:pt idx="32">
                  <c:v>15159.39868567697</c:v>
                </c:pt>
                <c:pt idx="33">
                  <c:v>15159.39868567697</c:v>
                </c:pt>
                <c:pt idx="34">
                  <c:v>15159.39868567697</c:v>
                </c:pt>
                <c:pt idx="35">
                  <c:v>15159.39868567697</c:v>
                </c:pt>
                <c:pt idx="36">
                  <c:v>15159.39868567697</c:v>
                </c:pt>
                <c:pt idx="37">
                  <c:v>15159.39868567697</c:v>
                </c:pt>
                <c:pt idx="38">
                  <c:v>15159.39868567697</c:v>
                </c:pt>
                <c:pt idx="39">
                  <c:v>15159.39868567697</c:v>
                </c:pt>
                <c:pt idx="40">
                  <c:v>15159.39868567697</c:v>
                </c:pt>
                <c:pt idx="41">
                  <c:v>15159.39868567697</c:v>
                </c:pt>
                <c:pt idx="42">
                  <c:v>15159.39868567697</c:v>
                </c:pt>
                <c:pt idx="43">
                  <c:v>15159.39868567697</c:v>
                </c:pt>
                <c:pt idx="44">
                  <c:v>15159.39868567697</c:v>
                </c:pt>
                <c:pt idx="45">
                  <c:v>15159.39868567697</c:v>
                </c:pt>
                <c:pt idx="46">
                  <c:v>15159.39868567697</c:v>
                </c:pt>
                <c:pt idx="47">
                  <c:v>15159.39868567697</c:v>
                </c:pt>
                <c:pt idx="48">
                  <c:v>15159.39868567697</c:v>
                </c:pt>
                <c:pt idx="49">
                  <c:v>15159.39868567697</c:v>
                </c:pt>
              </c:numCache>
            </c:numRef>
          </c:val>
          <c:smooth val="0"/>
          <c:extLst>
            <c:ext xmlns:c16="http://schemas.microsoft.com/office/drawing/2014/chart" uri="{C3380CC4-5D6E-409C-BE32-E72D297353CC}">
              <c16:uniqueId val="{00000018-E53E-49C8-A4D3-39ED419E98DC}"/>
            </c:ext>
          </c:extLst>
        </c:ser>
        <c:ser>
          <c:idx val="7"/>
          <c:order val="6"/>
          <c:tx>
            <c:strRef>
              <c:f>Plantage!$DN$73</c:f>
              <c:strCache>
                <c:ptCount val="1"/>
                <c:pt idx="0">
                  <c:v>Gns. alternativ DBII inkl. tilskud, nutidsværdi</c:v>
                </c:pt>
              </c:strCache>
            </c:strRef>
          </c:tx>
          <c:spPr>
            <a:ln w="25400" cap="rnd">
              <a:solidFill>
                <a:srgbClr val="00B050"/>
              </a:solidFill>
              <a:prstDash val="sysDot"/>
              <a:round/>
            </a:ln>
            <a:effectLst/>
          </c:spPr>
          <c:marker>
            <c:symbol val="none"/>
          </c:marker>
          <c:val>
            <c:numRef>
              <c:f>Plantage!$DO$73:$FL$73</c:f>
              <c:numCache>
                <c:formatCode>#,##0_ ;[Red]\-#,##0\ </c:formatCode>
                <c:ptCount val="50"/>
                <c:pt idx="0">
                  <c:v>3802.1088072600151</c:v>
                </c:pt>
                <c:pt idx="1">
                  <c:v>3802.1088072600151</c:v>
                </c:pt>
                <c:pt idx="2">
                  <c:v>3802.1088072600151</c:v>
                </c:pt>
                <c:pt idx="3">
                  <c:v>3802.1088072600151</c:v>
                </c:pt>
                <c:pt idx="4">
                  <c:v>3802.1088072600151</c:v>
                </c:pt>
                <c:pt idx="5">
                  <c:v>3802.1088072600151</c:v>
                </c:pt>
                <c:pt idx="6">
                  <c:v>3802.1088072600151</c:v>
                </c:pt>
                <c:pt idx="7">
                  <c:v>3802.1088072600151</c:v>
                </c:pt>
                <c:pt idx="8">
                  <c:v>3802.1088072600151</c:v>
                </c:pt>
                <c:pt idx="9">
                  <c:v>3802.1088072600151</c:v>
                </c:pt>
                <c:pt idx="10">
                  <c:v>3802.1088072600151</c:v>
                </c:pt>
                <c:pt idx="11">
                  <c:v>3802.1088072600151</c:v>
                </c:pt>
                <c:pt idx="12">
                  <c:v>3802.1088072600151</c:v>
                </c:pt>
                <c:pt idx="13">
                  <c:v>3802.1088072600151</c:v>
                </c:pt>
                <c:pt idx="14">
                  <c:v>3802.1088072600151</c:v>
                </c:pt>
                <c:pt idx="15">
                  <c:v>3802.1088072600151</c:v>
                </c:pt>
                <c:pt idx="16">
                  <c:v>3802.1088072600151</c:v>
                </c:pt>
                <c:pt idx="17">
                  <c:v>3802.1088072600151</c:v>
                </c:pt>
                <c:pt idx="18">
                  <c:v>3802.1088072600151</c:v>
                </c:pt>
                <c:pt idx="19">
                  <c:v>3802.1088072600151</c:v>
                </c:pt>
                <c:pt idx="20">
                  <c:v>3802.1088072600151</c:v>
                </c:pt>
                <c:pt idx="21">
                  <c:v>3802.1088072600151</c:v>
                </c:pt>
                <c:pt idx="22">
                  <c:v>3802.1088072600151</c:v>
                </c:pt>
                <c:pt idx="23">
                  <c:v>3802.1088072600151</c:v>
                </c:pt>
                <c:pt idx="24">
                  <c:v>3802.1088072600151</c:v>
                </c:pt>
                <c:pt idx="25">
                  <c:v>3802.1088072600151</c:v>
                </c:pt>
                <c:pt idx="26">
                  <c:v>3802.1088072600151</c:v>
                </c:pt>
                <c:pt idx="27">
                  <c:v>3802.1088072600151</c:v>
                </c:pt>
                <c:pt idx="28">
                  <c:v>3802.1088072600151</c:v>
                </c:pt>
                <c:pt idx="29">
                  <c:v>3802.1088072600151</c:v>
                </c:pt>
                <c:pt idx="30">
                  <c:v>3802.1088072600151</c:v>
                </c:pt>
                <c:pt idx="31">
                  <c:v>3802.1088072600151</c:v>
                </c:pt>
                <c:pt idx="32">
                  <c:v>3802.1088072600151</c:v>
                </c:pt>
                <c:pt idx="33">
                  <c:v>3802.1088072600151</c:v>
                </c:pt>
                <c:pt idx="34">
                  <c:v>3802.1088072600151</c:v>
                </c:pt>
                <c:pt idx="35">
                  <c:v>3802.1088072600151</c:v>
                </c:pt>
                <c:pt idx="36">
                  <c:v>3802.1088072600151</c:v>
                </c:pt>
                <c:pt idx="37">
                  <c:v>3802.1088072600151</c:v>
                </c:pt>
                <c:pt idx="38">
                  <c:v>3802.1088072600151</c:v>
                </c:pt>
                <c:pt idx="39">
                  <c:v>3802.1088072600151</c:v>
                </c:pt>
                <c:pt idx="40">
                  <c:v>3802.1088072600151</c:v>
                </c:pt>
                <c:pt idx="41">
                  <c:v>3802.1088072600151</c:v>
                </c:pt>
                <c:pt idx="42">
                  <c:v>3802.1088072600151</c:v>
                </c:pt>
                <c:pt idx="43">
                  <c:v>3802.1088072600151</c:v>
                </c:pt>
                <c:pt idx="44">
                  <c:v>3802.1088072600151</c:v>
                </c:pt>
                <c:pt idx="45">
                  <c:v>3802.1088072600151</c:v>
                </c:pt>
                <c:pt idx="46">
                  <c:v>3802.1088072600151</c:v>
                </c:pt>
                <c:pt idx="47">
                  <c:v>3802.1088072600151</c:v>
                </c:pt>
                <c:pt idx="48">
                  <c:v>3802.1088072600151</c:v>
                </c:pt>
                <c:pt idx="49">
                  <c:v>3802.1088072600151</c:v>
                </c:pt>
              </c:numCache>
            </c:numRef>
          </c:val>
          <c:smooth val="0"/>
          <c:extLst>
            <c:ext xmlns:c16="http://schemas.microsoft.com/office/drawing/2014/chart" uri="{C3380CC4-5D6E-409C-BE32-E72D297353CC}">
              <c16:uniqueId val="{00000019-E53E-49C8-A4D3-39ED419E98DC}"/>
            </c:ext>
          </c:extLst>
        </c:ser>
        <c:ser>
          <c:idx val="5"/>
          <c:order val="7"/>
          <c:tx>
            <c:strRef>
              <c:f>Plantage!$DN$70</c:f>
              <c:strCache>
                <c:ptCount val="1"/>
                <c:pt idx="0">
                  <c:v>Løbende gns. resultat inkl. tilskud, nutidsværdi</c:v>
                </c:pt>
              </c:strCache>
            </c:strRef>
          </c:tx>
          <c:spPr>
            <a:ln w="25400" cap="rnd">
              <a:solidFill>
                <a:srgbClr val="92D050"/>
              </a:solidFill>
              <a:round/>
            </a:ln>
            <a:effectLst/>
          </c:spPr>
          <c:marker>
            <c:symbol val="none"/>
          </c:marker>
          <c:val>
            <c:numRef>
              <c:f>Plantage!$DO$70:$FL$70</c:f>
              <c:numCache>
                <c:formatCode>#,##0</c:formatCode>
                <c:ptCount val="50"/>
                <c:pt idx="0" formatCode="#,##0_ ;[Red]\-#,##0\ ">
                  <c:v>-20252.884615384617</c:v>
                </c:pt>
                <c:pt idx="1">
                  <c:v>-12195.987980769232</c:v>
                </c:pt>
                <c:pt idx="2">
                  <c:v>-8981.61451695494</c:v>
                </c:pt>
                <c:pt idx="3">
                  <c:v>-7958.4893171359117</c:v>
                </c:pt>
                <c:pt idx="4">
                  <c:v>-7893.5256107057821</c:v>
                </c:pt>
                <c:pt idx="5">
                  <c:v>-7110.4681490231378</c:v>
                </c:pt>
                <c:pt idx="6">
                  <c:v>-6778.0482305025371</c:v>
                </c:pt>
                <c:pt idx="7">
                  <c:v>-6613.547928244112</c:v>
                </c:pt>
                <c:pt idx="8">
                  <c:v>-5722.9063993881227</c:v>
                </c:pt>
                <c:pt idx="9">
                  <c:v>-5309.5529872136904</c:v>
                </c:pt>
                <c:pt idx="10">
                  <c:v>-4869.4527065657849</c:v>
                </c:pt>
                <c:pt idx="11">
                  <c:v>-4650.4780172684059</c:v>
                </c:pt>
                <c:pt idx="12">
                  <c:v>-3995.7315620234763</c:v>
                </c:pt>
                <c:pt idx="13">
                  <c:v>-3562.2830351854241</c:v>
                </c:pt>
                <c:pt idx="14">
                  <c:v>-2897.832721537924</c:v>
                </c:pt>
                <c:pt idx="15">
                  <c:v>-2846.3572062728954</c:v>
                </c:pt>
                <c:pt idx="16">
                  <c:v>-2159.0292823477125</c:v>
                </c:pt>
                <c:pt idx="17">
                  <c:v>-1452.7394890149417</c:v>
                </c:pt>
                <c:pt idx="18">
                  <c:v>-521.22921294197772</c:v>
                </c:pt>
                <c:pt idx="19">
                  <c:v>656.69888746647428</c:v>
                </c:pt>
                <c:pt idx="20">
                  <c:v>533.41850909304571</c:v>
                </c:pt>
                <c:pt idx="21">
                  <c:v>2113.1736704288296</c:v>
                </c:pt>
                <c:pt idx="22">
                  <c:v>3526.0537742082574</c:v>
                </c:pt>
                <c:pt idx="23">
                  <c:v>4296.7022857826896</c:v>
                </c:pt>
                <c:pt idx="24">
                  <c:v>5456.4775547830686</c:v>
                </c:pt>
                <c:pt idx="25">
                  <c:v>6502.4157587044319</c:v>
                </c:pt>
                <c:pt idx="26">
                  <c:v>7447.6214526083022</c:v>
                </c:pt>
                <c:pt idx="27">
                  <c:v>8303.3186563609961</c:v>
                </c:pt>
                <c:pt idx="28">
                  <c:v>8843.5502298936281</c:v>
                </c:pt>
                <c:pt idx="29">
                  <c:v>9555.79159492695</c:v>
                </c:pt>
                <c:pt idx="30">
                  <c:v>10203.340718555582</c:v>
                </c:pt>
                <c:pt idx="31">
                  <c:v>10792.611643094799</c:v>
                </c:pt>
                <c:pt idx="32">
                  <c:v>11329.234440328717</c:v>
                </c:pt>
                <c:pt idx="33">
                  <c:v>11635.791705697233</c:v>
                </c:pt>
                <c:pt idx="34">
                  <c:v>12086.640677236361</c:v>
                </c:pt>
                <c:pt idx="35">
                  <c:v>12497.797448588719</c:v>
                </c:pt>
                <c:pt idx="36">
                  <c:v>12872.754329781739</c:v>
                </c:pt>
                <c:pt idx="37">
                  <c:v>13214.630888253703</c:v>
                </c:pt>
                <c:pt idx="38">
                  <c:v>13381.936194198594</c:v>
                </c:pt>
                <c:pt idx="39">
                  <c:v>13669.359214066393</c:v>
                </c:pt>
                <c:pt idx="40">
                  <c:v>13931.092341319203</c:v>
                </c:pt>
                <c:pt idx="41">
                  <c:v>14169.189634018108</c:v>
                </c:pt>
                <c:pt idx="42">
                  <c:v>14385.509960225352</c:v>
                </c:pt>
                <c:pt idx="43">
                  <c:v>14465.682828479114</c:v>
                </c:pt>
                <c:pt idx="44">
                  <c:v>14645.932418501059</c:v>
                </c:pt>
                <c:pt idx="45">
                  <c:v>14808.906560470434</c:v>
                </c:pt>
                <c:pt idx="46">
                  <c:v>14955.885590445574</c:v>
                </c:pt>
                <c:pt idx="47">
                  <c:v>15088.039804680846</c:v>
                </c:pt>
                <c:pt idx="48">
                  <c:v>15111.869321036362</c:v>
                </c:pt>
                <c:pt idx="49">
                  <c:v>15159.398685676972</c:v>
                </c:pt>
              </c:numCache>
            </c:numRef>
          </c:val>
          <c:smooth val="0"/>
          <c:extLst>
            <c:ext xmlns:c16="http://schemas.microsoft.com/office/drawing/2014/chart" uri="{C3380CC4-5D6E-409C-BE32-E72D297353CC}">
              <c16:uniqueId val="{0000001C-54BE-4AA4-A8DB-CA0412BA8AB9}"/>
            </c:ext>
          </c:extLst>
        </c:ser>
        <c:dLbls>
          <c:showLegendKey val="0"/>
          <c:showVal val="0"/>
          <c:showCatName val="0"/>
          <c:showSerName val="0"/>
          <c:showPercent val="0"/>
          <c:showBubbleSize val="0"/>
        </c:dLbls>
        <c:marker val="1"/>
        <c:smooth val="0"/>
        <c:axId val="801048008"/>
        <c:axId val="801040792"/>
      </c:lineChart>
      <c:catAx>
        <c:axId val="801048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år</a:t>
                </a:r>
              </a:p>
            </c:rich>
          </c:tx>
          <c:layout>
            <c:manualLayout>
              <c:xMode val="edge"/>
              <c:yMode val="edge"/>
              <c:x val="0.97118723653055994"/>
              <c:y val="0.849429716145171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801040792"/>
        <c:crosses val="autoZero"/>
        <c:auto val="1"/>
        <c:lblAlgn val="ctr"/>
        <c:lblOffset val="100"/>
        <c:noMultiLvlLbl val="0"/>
      </c:catAx>
      <c:valAx>
        <c:axId val="801040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a:t>kr. pr.</a:t>
                </a:r>
                <a:r>
                  <a:rPr lang="da-DK" baseline="0"/>
                  <a:t> ha pr. år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801048008"/>
        <c:crosses val="autoZero"/>
        <c:crossBetween val="between"/>
      </c:valAx>
      <c:spPr>
        <a:noFill/>
        <a:ln>
          <a:solidFill>
            <a:schemeClr val="bg1">
              <a:lumMod val="6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b="1"/>
              <a:t>Økonomi over tid - årets priser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autoTitleDeleted val="0"/>
    <c:plotArea>
      <c:layout/>
      <c:barChart>
        <c:barDir val="col"/>
        <c:grouping val="stacked"/>
        <c:varyColors val="0"/>
        <c:ser>
          <c:idx val="0"/>
          <c:order val="0"/>
          <c:tx>
            <c:strRef>
              <c:f>Plantage!$BN$17</c:f>
              <c:strCache>
                <c:ptCount val="1"/>
                <c:pt idx="0">
                  <c:v>Udbytte</c:v>
                </c:pt>
              </c:strCache>
            </c:strRef>
          </c:tx>
          <c:spPr>
            <a:solidFill>
              <a:schemeClr val="accent1"/>
            </a:solidFill>
            <a:ln>
              <a:noFill/>
            </a:ln>
            <a:effectLst/>
          </c:spPr>
          <c:invertIfNegative val="0"/>
          <c:val>
            <c:numRef>
              <c:f>Plantage!$BO$17:$DL$17</c:f>
              <c:numCache>
                <c:formatCode>#,##0_ ;[Red]\-#,##0\ </c:formatCode>
                <c:ptCount val="50"/>
                <c:pt idx="0">
                  <c:v>0</c:v>
                </c:pt>
                <c:pt idx="1">
                  <c:v>0</c:v>
                </c:pt>
                <c:pt idx="2">
                  <c:v>0</c:v>
                </c:pt>
                <c:pt idx="3">
                  <c:v>3800</c:v>
                </c:pt>
                <c:pt idx="4">
                  <c:v>3800</c:v>
                </c:pt>
                <c:pt idx="5">
                  <c:v>7600</c:v>
                </c:pt>
                <c:pt idx="6">
                  <c:v>9600</c:v>
                </c:pt>
                <c:pt idx="7">
                  <c:v>9600</c:v>
                </c:pt>
                <c:pt idx="8">
                  <c:v>15400</c:v>
                </c:pt>
                <c:pt idx="9">
                  <c:v>15400</c:v>
                </c:pt>
                <c:pt idx="10">
                  <c:v>19000</c:v>
                </c:pt>
                <c:pt idx="11">
                  <c:v>19000</c:v>
                </c:pt>
                <c:pt idx="12">
                  <c:v>26800</c:v>
                </c:pt>
                <c:pt idx="13">
                  <c:v>26800</c:v>
                </c:pt>
                <c:pt idx="14">
                  <c:v>30400</c:v>
                </c:pt>
                <c:pt idx="15">
                  <c:v>19000</c:v>
                </c:pt>
                <c:pt idx="16">
                  <c:v>34200</c:v>
                </c:pt>
                <c:pt idx="17">
                  <c:v>38000</c:v>
                </c:pt>
                <c:pt idx="18">
                  <c:v>45400</c:v>
                </c:pt>
                <c:pt idx="19">
                  <c:v>57000</c:v>
                </c:pt>
                <c:pt idx="20">
                  <c:v>19000</c:v>
                </c:pt>
                <c:pt idx="21">
                  <c:v>76000</c:v>
                </c:pt>
                <c:pt idx="22">
                  <c:v>76000</c:v>
                </c:pt>
                <c:pt idx="23">
                  <c:v>57000</c:v>
                </c:pt>
                <c:pt idx="24">
                  <c:v>76000</c:v>
                </c:pt>
                <c:pt idx="25">
                  <c:v>76000</c:v>
                </c:pt>
                <c:pt idx="26">
                  <c:v>76000</c:v>
                </c:pt>
                <c:pt idx="27">
                  <c:v>76000</c:v>
                </c:pt>
                <c:pt idx="28">
                  <c:v>64000</c:v>
                </c:pt>
                <c:pt idx="29">
                  <c:v>76000</c:v>
                </c:pt>
                <c:pt idx="30">
                  <c:v>76000</c:v>
                </c:pt>
                <c:pt idx="31">
                  <c:v>76000</c:v>
                </c:pt>
                <c:pt idx="32">
                  <c:v>76000</c:v>
                </c:pt>
                <c:pt idx="33">
                  <c:v>64000</c:v>
                </c:pt>
                <c:pt idx="34">
                  <c:v>76000</c:v>
                </c:pt>
                <c:pt idx="35">
                  <c:v>76000</c:v>
                </c:pt>
                <c:pt idx="36">
                  <c:v>76000</c:v>
                </c:pt>
                <c:pt idx="37">
                  <c:v>76000</c:v>
                </c:pt>
                <c:pt idx="38">
                  <c:v>64000</c:v>
                </c:pt>
                <c:pt idx="39">
                  <c:v>76000</c:v>
                </c:pt>
                <c:pt idx="40">
                  <c:v>76000</c:v>
                </c:pt>
                <c:pt idx="41">
                  <c:v>76000</c:v>
                </c:pt>
                <c:pt idx="42">
                  <c:v>76000</c:v>
                </c:pt>
                <c:pt idx="43">
                  <c:v>64000</c:v>
                </c:pt>
                <c:pt idx="44">
                  <c:v>76000</c:v>
                </c:pt>
                <c:pt idx="45">
                  <c:v>76000</c:v>
                </c:pt>
                <c:pt idx="46">
                  <c:v>76000</c:v>
                </c:pt>
                <c:pt idx="47">
                  <c:v>76000</c:v>
                </c:pt>
                <c:pt idx="48">
                  <c:v>64000</c:v>
                </c:pt>
                <c:pt idx="49">
                  <c:v>76000</c:v>
                </c:pt>
              </c:numCache>
            </c:numRef>
          </c:val>
          <c:extLst>
            <c:ext xmlns:c16="http://schemas.microsoft.com/office/drawing/2014/chart" uri="{C3380CC4-5D6E-409C-BE32-E72D297353CC}">
              <c16:uniqueId val="{00000000-3F4D-4358-BD23-18D979BD3DAA}"/>
            </c:ext>
          </c:extLst>
        </c:ser>
        <c:ser>
          <c:idx val="1"/>
          <c:order val="1"/>
          <c:tx>
            <c:strRef>
              <c:f>Plantage!$BN$24</c:f>
              <c:strCache>
                <c:ptCount val="1"/>
                <c:pt idx="0">
                  <c:v>Tilskud</c:v>
                </c:pt>
              </c:strCache>
            </c:strRef>
          </c:tx>
          <c:spPr>
            <a:solidFill>
              <a:schemeClr val="accent2"/>
            </a:solidFill>
            <a:ln>
              <a:noFill/>
            </a:ln>
            <a:effectLst/>
          </c:spPr>
          <c:invertIfNegative val="0"/>
          <c:val>
            <c:numRef>
              <c:f>Plantage!$BO$24:$DL$24</c:f>
              <c:numCache>
                <c:formatCode>#,##0_ ;[Red]\-#,##0\ </c:formatCode>
                <c:ptCount val="50"/>
                <c:pt idx="0">
                  <c:v>5700</c:v>
                </c:pt>
                <c:pt idx="1">
                  <c:v>5700</c:v>
                </c:pt>
                <c:pt idx="2">
                  <c:v>5700</c:v>
                </c:pt>
                <c:pt idx="3">
                  <c:v>5700</c:v>
                </c:pt>
                <c:pt idx="4">
                  <c:v>5700</c:v>
                </c:pt>
                <c:pt idx="5">
                  <c:v>5700</c:v>
                </c:pt>
                <c:pt idx="6">
                  <c:v>5700</c:v>
                </c:pt>
                <c:pt idx="7">
                  <c:v>5700</c:v>
                </c:pt>
                <c:pt idx="8">
                  <c:v>5700</c:v>
                </c:pt>
                <c:pt idx="9">
                  <c:v>5700</c:v>
                </c:pt>
                <c:pt idx="10">
                  <c:v>5700</c:v>
                </c:pt>
                <c:pt idx="11">
                  <c:v>1200</c:v>
                </c:pt>
                <c:pt idx="12">
                  <c:v>1200</c:v>
                </c:pt>
                <c:pt idx="13">
                  <c:v>1200</c:v>
                </c:pt>
                <c:pt idx="14">
                  <c:v>1200</c:v>
                </c:pt>
                <c:pt idx="15">
                  <c:v>1200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6="http://schemas.microsoft.com/office/drawing/2014/chart" uri="{C3380CC4-5D6E-409C-BE32-E72D297353CC}">
              <c16:uniqueId val="{00000001-3F4D-4358-BD23-18D979BD3DAA}"/>
            </c:ext>
          </c:extLst>
        </c:ser>
        <c:ser>
          <c:idx val="2"/>
          <c:order val="2"/>
          <c:tx>
            <c:strRef>
              <c:f>Plantage!$BN$31</c:f>
              <c:strCache>
                <c:ptCount val="1"/>
                <c:pt idx="0">
                  <c:v>Stykomkostninger</c:v>
                </c:pt>
              </c:strCache>
            </c:strRef>
          </c:tx>
          <c:spPr>
            <a:solidFill>
              <a:schemeClr val="accent3"/>
            </a:solidFill>
            <a:ln>
              <a:noFill/>
            </a:ln>
            <a:effectLst/>
          </c:spPr>
          <c:invertIfNegative val="0"/>
          <c:val>
            <c:numRef>
              <c:f>Plantage!$BO$31:$DL$31</c:f>
              <c:numCache>
                <c:formatCode>#,##0_ ;[Red]\-#,##0\ </c:formatCode>
                <c:ptCount val="50"/>
                <c:pt idx="0">
                  <c:v>-12500</c:v>
                </c:pt>
                <c:pt idx="1">
                  <c:v>-1578</c:v>
                </c:pt>
                <c:pt idx="2">
                  <c:v>-656</c:v>
                </c:pt>
                <c:pt idx="3">
                  <c:v>-984</c:v>
                </c:pt>
                <c:pt idx="4">
                  <c:v>-1312</c:v>
                </c:pt>
                <c:pt idx="5">
                  <c:v>-1640</c:v>
                </c:pt>
                <c:pt idx="6">
                  <c:v>-3280</c:v>
                </c:pt>
                <c:pt idx="7">
                  <c:v>-3280</c:v>
                </c:pt>
                <c:pt idx="8">
                  <c:v>-3280</c:v>
                </c:pt>
                <c:pt idx="9">
                  <c:v>-3280</c:v>
                </c:pt>
                <c:pt idx="10">
                  <c:v>-3280</c:v>
                </c:pt>
                <c:pt idx="11">
                  <c:v>-3280</c:v>
                </c:pt>
                <c:pt idx="12">
                  <c:v>-3280</c:v>
                </c:pt>
                <c:pt idx="13">
                  <c:v>-3280</c:v>
                </c:pt>
                <c:pt idx="14">
                  <c:v>-3280</c:v>
                </c:pt>
                <c:pt idx="15">
                  <c:v>-3280</c:v>
                </c:pt>
                <c:pt idx="16">
                  <c:v>-3280</c:v>
                </c:pt>
                <c:pt idx="17">
                  <c:v>-3280</c:v>
                </c:pt>
                <c:pt idx="18">
                  <c:v>-3280</c:v>
                </c:pt>
                <c:pt idx="19">
                  <c:v>-3280</c:v>
                </c:pt>
                <c:pt idx="20">
                  <c:v>-3280</c:v>
                </c:pt>
                <c:pt idx="21">
                  <c:v>-3280</c:v>
                </c:pt>
                <c:pt idx="22">
                  <c:v>-3280</c:v>
                </c:pt>
                <c:pt idx="23">
                  <c:v>-3280</c:v>
                </c:pt>
                <c:pt idx="24">
                  <c:v>-3280</c:v>
                </c:pt>
                <c:pt idx="25">
                  <c:v>-3280</c:v>
                </c:pt>
                <c:pt idx="26">
                  <c:v>-3280</c:v>
                </c:pt>
                <c:pt idx="27">
                  <c:v>-3280</c:v>
                </c:pt>
                <c:pt idx="28">
                  <c:v>-3280</c:v>
                </c:pt>
                <c:pt idx="29">
                  <c:v>-3280</c:v>
                </c:pt>
                <c:pt idx="30">
                  <c:v>-3280</c:v>
                </c:pt>
                <c:pt idx="31">
                  <c:v>-3280</c:v>
                </c:pt>
                <c:pt idx="32">
                  <c:v>-3280</c:v>
                </c:pt>
                <c:pt idx="33">
                  <c:v>-3280</c:v>
                </c:pt>
                <c:pt idx="34">
                  <c:v>-3280</c:v>
                </c:pt>
                <c:pt idx="35">
                  <c:v>-3280</c:v>
                </c:pt>
                <c:pt idx="36">
                  <c:v>-3280</c:v>
                </c:pt>
                <c:pt idx="37">
                  <c:v>-3280</c:v>
                </c:pt>
                <c:pt idx="38">
                  <c:v>-3280</c:v>
                </c:pt>
                <c:pt idx="39">
                  <c:v>-3280</c:v>
                </c:pt>
                <c:pt idx="40">
                  <c:v>-3280</c:v>
                </c:pt>
                <c:pt idx="41">
                  <c:v>-3280</c:v>
                </c:pt>
                <c:pt idx="42">
                  <c:v>-3280</c:v>
                </c:pt>
                <c:pt idx="43">
                  <c:v>-3280</c:v>
                </c:pt>
                <c:pt idx="44">
                  <c:v>-3280</c:v>
                </c:pt>
                <c:pt idx="45">
                  <c:v>-3280</c:v>
                </c:pt>
                <c:pt idx="46">
                  <c:v>-3280</c:v>
                </c:pt>
                <c:pt idx="47">
                  <c:v>-3280</c:v>
                </c:pt>
                <c:pt idx="48">
                  <c:v>-3280</c:v>
                </c:pt>
                <c:pt idx="49">
                  <c:v>0</c:v>
                </c:pt>
              </c:numCache>
            </c:numRef>
          </c:val>
          <c:extLst>
            <c:ext xmlns:c16="http://schemas.microsoft.com/office/drawing/2014/chart" uri="{C3380CC4-5D6E-409C-BE32-E72D297353CC}">
              <c16:uniqueId val="{00000002-3F4D-4358-BD23-18D979BD3DAA}"/>
            </c:ext>
          </c:extLst>
        </c:ser>
        <c:ser>
          <c:idx val="3"/>
          <c:order val="3"/>
          <c:tx>
            <c:strRef>
              <c:f>Plantage!$BN$44</c:f>
              <c:strCache>
                <c:ptCount val="1"/>
                <c:pt idx="0">
                  <c:v>Maskin- og arbejdsomkostninger</c:v>
                </c:pt>
              </c:strCache>
            </c:strRef>
          </c:tx>
          <c:spPr>
            <a:solidFill>
              <a:schemeClr val="accent4"/>
            </a:solidFill>
            <a:ln>
              <a:noFill/>
            </a:ln>
            <a:effectLst/>
          </c:spPr>
          <c:invertIfNegative val="0"/>
          <c:val>
            <c:numRef>
              <c:f>Plantage!$BO$44:$DL$44</c:f>
              <c:numCache>
                <c:formatCode>#,##0_ ;[Red]\-#,##0\ </c:formatCode>
                <c:ptCount val="50"/>
                <c:pt idx="0">
                  <c:v>-13850</c:v>
                </c:pt>
                <c:pt idx="1">
                  <c:v>-8425</c:v>
                </c:pt>
                <c:pt idx="2">
                  <c:v>-7750</c:v>
                </c:pt>
                <c:pt idx="3">
                  <c:v>-13800</c:v>
                </c:pt>
                <c:pt idx="4">
                  <c:v>-16600</c:v>
                </c:pt>
                <c:pt idx="5">
                  <c:v>-15250</c:v>
                </c:pt>
                <c:pt idx="6">
                  <c:v>-17500</c:v>
                </c:pt>
                <c:pt idx="7">
                  <c:v>-18400</c:v>
                </c:pt>
                <c:pt idx="8">
                  <c:v>-16150</c:v>
                </c:pt>
                <c:pt idx="9">
                  <c:v>-19750</c:v>
                </c:pt>
                <c:pt idx="10">
                  <c:v>-22000</c:v>
                </c:pt>
                <c:pt idx="11">
                  <c:v>-19750</c:v>
                </c:pt>
                <c:pt idx="12">
                  <c:v>-19750</c:v>
                </c:pt>
                <c:pt idx="13">
                  <c:v>-22000</c:v>
                </c:pt>
                <c:pt idx="14">
                  <c:v>-19750</c:v>
                </c:pt>
                <c:pt idx="15">
                  <c:v>-19750</c:v>
                </c:pt>
                <c:pt idx="16">
                  <c:v>-18625</c:v>
                </c:pt>
                <c:pt idx="17">
                  <c:v>-19750</c:v>
                </c:pt>
                <c:pt idx="18">
                  <c:v>-18625</c:v>
                </c:pt>
                <c:pt idx="19">
                  <c:v>-19750</c:v>
                </c:pt>
                <c:pt idx="20">
                  <c:v>-18625</c:v>
                </c:pt>
                <c:pt idx="21">
                  <c:v>-18625</c:v>
                </c:pt>
                <c:pt idx="22">
                  <c:v>-18625</c:v>
                </c:pt>
                <c:pt idx="23">
                  <c:v>-18625</c:v>
                </c:pt>
                <c:pt idx="24">
                  <c:v>-18625</c:v>
                </c:pt>
                <c:pt idx="25">
                  <c:v>-18625</c:v>
                </c:pt>
                <c:pt idx="26">
                  <c:v>-18625</c:v>
                </c:pt>
                <c:pt idx="27">
                  <c:v>-18625</c:v>
                </c:pt>
                <c:pt idx="28">
                  <c:v>-18625</c:v>
                </c:pt>
                <c:pt idx="29">
                  <c:v>-18625</c:v>
                </c:pt>
                <c:pt idx="30">
                  <c:v>-18625</c:v>
                </c:pt>
                <c:pt idx="31">
                  <c:v>-18625</c:v>
                </c:pt>
                <c:pt idx="32">
                  <c:v>-18625</c:v>
                </c:pt>
                <c:pt idx="33">
                  <c:v>-18625</c:v>
                </c:pt>
                <c:pt idx="34">
                  <c:v>-18625</c:v>
                </c:pt>
                <c:pt idx="35">
                  <c:v>-18625</c:v>
                </c:pt>
                <c:pt idx="36">
                  <c:v>-18625</c:v>
                </c:pt>
                <c:pt idx="37">
                  <c:v>-18625</c:v>
                </c:pt>
                <c:pt idx="38">
                  <c:v>-18625</c:v>
                </c:pt>
                <c:pt idx="39">
                  <c:v>-18625</c:v>
                </c:pt>
                <c:pt idx="40">
                  <c:v>-18625</c:v>
                </c:pt>
                <c:pt idx="41">
                  <c:v>-18625</c:v>
                </c:pt>
                <c:pt idx="42">
                  <c:v>-18625</c:v>
                </c:pt>
                <c:pt idx="43">
                  <c:v>-18625</c:v>
                </c:pt>
                <c:pt idx="44">
                  <c:v>-18625</c:v>
                </c:pt>
                <c:pt idx="45">
                  <c:v>-18625</c:v>
                </c:pt>
                <c:pt idx="46">
                  <c:v>-18625</c:v>
                </c:pt>
                <c:pt idx="47">
                  <c:v>-18625</c:v>
                </c:pt>
                <c:pt idx="48">
                  <c:v>-18625</c:v>
                </c:pt>
                <c:pt idx="49">
                  <c:v>-29825</c:v>
                </c:pt>
              </c:numCache>
            </c:numRef>
          </c:val>
          <c:extLst>
            <c:ext xmlns:c16="http://schemas.microsoft.com/office/drawing/2014/chart" uri="{C3380CC4-5D6E-409C-BE32-E72D297353CC}">
              <c16:uniqueId val="{00000003-3F4D-4358-BD23-18D979BD3DAA}"/>
            </c:ext>
          </c:extLst>
        </c:ser>
        <c:dLbls>
          <c:showLegendKey val="0"/>
          <c:showVal val="0"/>
          <c:showCatName val="0"/>
          <c:showSerName val="0"/>
          <c:showPercent val="0"/>
          <c:showBubbleSize val="0"/>
        </c:dLbls>
        <c:gapWidth val="219"/>
        <c:overlap val="100"/>
        <c:axId val="977506288"/>
        <c:axId val="977506616"/>
      </c:barChart>
      <c:lineChart>
        <c:grouping val="standard"/>
        <c:varyColors val="0"/>
        <c:ser>
          <c:idx val="4"/>
          <c:order val="4"/>
          <c:tx>
            <c:strRef>
              <c:f>Plantage!$BN$66</c:f>
              <c:strCache>
                <c:ptCount val="1"/>
                <c:pt idx="0">
                  <c:v>Årsresultat, årets priser</c:v>
                </c:pt>
              </c:strCache>
            </c:strRef>
          </c:tx>
          <c:spPr>
            <a:ln w="28575" cap="rnd">
              <a:noFill/>
              <a:round/>
            </a:ln>
            <a:effectLst/>
          </c:spPr>
          <c:marker>
            <c:symbol val="x"/>
            <c:size val="5"/>
            <c:spPr>
              <a:noFill/>
              <a:ln w="9525">
                <a:noFill/>
              </a:ln>
              <a:effectLst/>
            </c:spPr>
          </c:marker>
          <c:val>
            <c:numRef>
              <c:f>Plantage!$BO$66:$DL$66</c:f>
              <c:numCache>
                <c:formatCode>#,##0_ ;[Red]\-#,##0\ </c:formatCode>
                <c:ptCount val="50"/>
                <c:pt idx="0">
                  <c:v>-20650</c:v>
                </c:pt>
                <c:pt idx="1">
                  <c:v>-4303</c:v>
                </c:pt>
                <c:pt idx="2">
                  <c:v>-2706</c:v>
                </c:pt>
                <c:pt idx="3">
                  <c:v>-5284</c:v>
                </c:pt>
                <c:pt idx="4">
                  <c:v>-8412</c:v>
                </c:pt>
                <c:pt idx="5">
                  <c:v>-3590</c:v>
                </c:pt>
                <c:pt idx="6">
                  <c:v>-5480</c:v>
                </c:pt>
                <c:pt idx="7">
                  <c:v>-6380</c:v>
                </c:pt>
                <c:pt idx="8">
                  <c:v>1670</c:v>
                </c:pt>
                <c:pt idx="9">
                  <c:v>-1930</c:v>
                </c:pt>
                <c:pt idx="10">
                  <c:v>-580</c:v>
                </c:pt>
                <c:pt idx="11">
                  <c:v>-2830</c:v>
                </c:pt>
                <c:pt idx="12">
                  <c:v>4970</c:v>
                </c:pt>
                <c:pt idx="13">
                  <c:v>2720</c:v>
                </c:pt>
                <c:pt idx="14">
                  <c:v>8570</c:v>
                </c:pt>
                <c:pt idx="15">
                  <c:v>-2830</c:v>
                </c:pt>
                <c:pt idx="16">
                  <c:v>12295</c:v>
                </c:pt>
                <c:pt idx="17">
                  <c:v>14970</c:v>
                </c:pt>
                <c:pt idx="18">
                  <c:v>23495</c:v>
                </c:pt>
                <c:pt idx="19">
                  <c:v>33970</c:v>
                </c:pt>
                <c:pt idx="20">
                  <c:v>-2905</c:v>
                </c:pt>
                <c:pt idx="21">
                  <c:v>54095</c:v>
                </c:pt>
                <c:pt idx="22">
                  <c:v>54095</c:v>
                </c:pt>
                <c:pt idx="23">
                  <c:v>35095</c:v>
                </c:pt>
                <c:pt idx="24">
                  <c:v>54095</c:v>
                </c:pt>
                <c:pt idx="25">
                  <c:v>54095</c:v>
                </c:pt>
                <c:pt idx="26">
                  <c:v>54095</c:v>
                </c:pt>
                <c:pt idx="27">
                  <c:v>54095</c:v>
                </c:pt>
                <c:pt idx="28">
                  <c:v>42095</c:v>
                </c:pt>
                <c:pt idx="29">
                  <c:v>54095</c:v>
                </c:pt>
                <c:pt idx="30">
                  <c:v>54095</c:v>
                </c:pt>
                <c:pt idx="31">
                  <c:v>54095</c:v>
                </c:pt>
                <c:pt idx="32">
                  <c:v>54095</c:v>
                </c:pt>
                <c:pt idx="33">
                  <c:v>42095</c:v>
                </c:pt>
                <c:pt idx="34">
                  <c:v>54095</c:v>
                </c:pt>
                <c:pt idx="35">
                  <c:v>54095</c:v>
                </c:pt>
                <c:pt idx="36">
                  <c:v>54095</c:v>
                </c:pt>
                <c:pt idx="37">
                  <c:v>54095</c:v>
                </c:pt>
                <c:pt idx="38">
                  <c:v>42095</c:v>
                </c:pt>
                <c:pt idx="39">
                  <c:v>54095</c:v>
                </c:pt>
                <c:pt idx="40">
                  <c:v>54095</c:v>
                </c:pt>
                <c:pt idx="41">
                  <c:v>54095</c:v>
                </c:pt>
                <c:pt idx="42">
                  <c:v>54095</c:v>
                </c:pt>
                <c:pt idx="43">
                  <c:v>42095</c:v>
                </c:pt>
                <c:pt idx="44">
                  <c:v>54095</c:v>
                </c:pt>
                <c:pt idx="45">
                  <c:v>54095</c:v>
                </c:pt>
                <c:pt idx="46">
                  <c:v>54095</c:v>
                </c:pt>
                <c:pt idx="47">
                  <c:v>54095</c:v>
                </c:pt>
                <c:pt idx="48">
                  <c:v>42095</c:v>
                </c:pt>
                <c:pt idx="49">
                  <c:v>46175</c:v>
                </c:pt>
              </c:numCache>
            </c:numRef>
          </c:val>
          <c:smooth val="0"/>
          <c:extLst>
            <c:ext xmlns:c16="http://schemas.microsoft.com/office/drawing/2014/chart" uri="{C3380CC4-5D6E-409C-BE32-E72D297353CC}">
              <c16:uniqueId val="{00000004-3F4D-4358-BD23-18D979BD3DAA}"/>
            </c:ext>
          </c:extLst>
        </c:ser>
        <c:ser>
          <c:idx val="6"/>
          <c:order val="5"/>
          <c:tx>
            <c:strRef>
              <c:f>Plantage!$BN$69</c:f>
              <c:strCache>
                <c:ptCount val="1"/>
                <c:pt idx="0">
                  <c:v>Gns. årlig resultat inkl. tilskud, årets priser</c:v>
                </c:pt>
              </c:strCache>
            </c:strRef>
          </c:tx>
          <c:spPr>
            <a:ln w="28575" cap="rnd">
              <a:solidFill>
                <a:schemeClr val="tx1"/>
              </a:solidFill>
              <a:prstDash val="sysDot"/>
              <a:round/>
            </a:ln>
            <a:effectLst/>
          </c:spPr>
          <c:marker>
            <c:symbol val="none"/>
          </c:marker>
          <c:val>
            <c:numRef>
              <c:f>Plantage!$BO$69:$DL$69</c:f>
              <c:numCache>
                <c:formatCode>#,##0_ ;[Red]\-#,##0\ </c:formatCode>
                <c:ptCount val="50"/>
                <c:pt idx="0">
                  <c:v>30332.3</c:v>
                </c:pt>
                <c:pt idx="1">
                  <c:v>30332.3</c:v>
                </c:pt>
                <c:pt idx="2">
                  <c:v>30332.3</c:v>
                </c:pt>
                <c:pt idx="3">
                  <c:v>30332.3</c:v>
                </c:pt>
                <c:pt idx="4">
                  <c:v>30332.3</c:v>
                </c:pt>
                <c:pt idx="5">
                  <c:v>30332.3</c:v>
                </c:pt>
                <c:pt idx="6">
                  <c:v>30332.3</c:v>
                </c:pt>
                <c:pt idx="7">
                  <c:v>30332.3</c:v>
                </c:pt>
                <c:pt idx="8">
                  <c:v>30332.3</c:v>
                </c:pt>
                <c:pt idx="9">
                  <c:v>30332.3</c:v>
                </c:pt>
                <c:pt idx="10">
                  <c:v>30332.3</c:v>
                </c:pt>
                <c:pt idx="11">
                  <c:v>30332.3</c:v>
                </c:pt>
                <c:pt idx="12">
                  <c:v>30332.3</c:v>
                </c:pt>
                <c:pt idx="13">
                  <c:v>30332.3</c:v>
                </c:pt>
                <c:pt idx="14">
                  <c:v>30332.3</c:v>
                </c:pt>
                <c:pt idx="15">
                  <c:v>30332.3</c:v>
                </c:pt>
                <c:pt idx="16">
                  <c:v>30332.3</c:v>
                </c:pt>
                <c:pt idx="17">
                  <c:v>30332.3</c:v>
                </c:pt>
                <c:pt idx="18">
                  <c:v>30332.3</c:v>
                </c:pt>
                <c:pt idx="19">
                  <c:v>30332.3</c:v>
                </c:pt>
                <c:pt idx="20">
                  <c:v>30332.3</c:v>
                </c:pt>
                <c:pt idx="21">
                  <c:v>30332.3</c:v>
                </c:pt>
                <c:pt idx="22">
                  <c:v>30332.3</c:v>
                </c:pt>
                <c:pt idx="23">
                  <c:v>30332.3</c:v>
                </c:pt>
                <c:pt idx="24">
                  <c:v>30332.3</c:v>
                </c:pt>
                <c:pt idx="25">
                  <c:v>30332.3</c:v>
                </c:pt>
                <c:pt idx="26">
                  <c:v>30332.3</c:v>
                </c:pt>
                <c:pt idx="27">
                  <c:v>30332.3</c:v>
                </c:pt>
                <c:pt idx="28">
                  <c:v>30332.3</c:v>
                </c:pt>
                <c:pt idx="29">
                  <c:v>30332.3</c:v>
                </c:pt>
                <c:pt idx="30">
                  <c:v>30332.3</c:v>
                </c:pt>
                <c:pt idx="31">
                  <c:v>30332.3</c:v>
                </c:pt>
                <c:pt idx="32">
                  <c:v>30332.3</c:v>
                </c:pt>
                <c:pt idx="33">
                  <c:v>30332.3</c:v>
                </c:pt>
                <c:pt idx="34">
                  <c:v>30332.3</c:v>
                </c:pt>
                <c:pt idx="35">
                  <c:v>30332.3</c:v>
                </c:pt>
                <c:pt idx="36">
                  <c:v>30332.3</c:v>
                </c:pt>
                <c:pt idx="37">
                  <c:v>30332.3</c:v>
                </c:pt>
                <c:pt idx="38">
                  <c:v>30332.3</c:v>
                </c:pt>
                <c:pt idx="39">
                  <c:v>30332.3</c:v>
                </c:pt>
                <c:pt idx="40">
                  <c:v>30332.3</c:v>
                </c:pt>
                <c:pt idx="41">
                  <c:v>30332.3</c:v>
                </c:pt>
                <c:pt idx="42">
                  <c:v>30332.3</c:v>
                </c:pt>
                <c:pt idx="43">
                  <c:v>30332.3</c:v>
                </c:pt>
                <c:pt idx="44">
                  <c:v>30332.3</c:v>
                </c:pt>
                <c:pt idx="45">
                  <c:v>30332.3</c:v>
                </c:pt>
                <c:pt idx="46">
                  <c:v>30332.3</c:v>
                </c:pt>
                <c:pt idx="47">
                  <c:v>30332.3</c:v>
                </c:pt>
                <c:pt idx="48">
                  <c:v>30332.3</c:v>
                </c:pt>
                <c:pt idx="49">
                  <c:v>30332.3</c:v>
                </c:pt>
              </c:numCache>
            </c:numRef>
          </c:val>
          <c:smooth val="0"/>
          <c:extLst>
            <c:ext xmlns:c16="http://schemas.microsoft.com/office/drawing/2014/chart" uri="{C3380CC4-5D6E-409C-BE32-E72D297353CC}">
              <c16:uniqueId val="{00000006-3F4D-4358-BD23-18D979BD3DAA}"/>
            </c:ext>
          </c:extLst>
        </c:ser>
        <c:ser>
          <c:idx val="7"/>
          <c:order val="6"/>
          <c:tx>
            <c:strRef>
              <c:f>Plantage!$BN$71</c:f>
              <c:strCache>
                <c:ptCount val="1"/>
                <c:pt idx="0">
                  <c:v>Gns. alternativ DBII inkl. tilskud, kr. pr. ha, året priser</c:v>
                </c:pt>
              </c:strCache>
            </c:strRef>
          </c:tx>
          <c:spPr>
            <a:ln w="28575" cap="rnd">
              <a:solidFill>
                <a:srgbClr val="00B050"/>
              </a:solidFill>
              <a:prstDash val="sysDot"/>
              <a:round/>
            </a:ln>
            <a:effectLst/>
          </c:spPr>
          <c:marker>
            <c:symbol val="none"/>
          </c:marker>
          <c:val>
            <c:numRef>
              <c:f>Plantage!$BO$71:$DL$71</c:f>
              <c:numCache>
                <c:formatCode>#,##0</c:formatCode>
                <c:ptCount val="50"/>
                <c:pt idx="0">
                  <c:v>6000</c:v>
                </c:pt>
                <c:pt idx="1">
                  <c:v>6000</c:v>
                </c:pt>
                <c:pt idx="2">
                  <c:v>6000</c:v>
                </c:pt>
                <c:pt idx="3">
                  <c:v>6000</c:v>
                </c:pt>
                <c:pt idx="4">
                  <c:v>6000</c:v>
                </c:pt>
                <c:pt idx="5">
                  <c:v>6000</c:v>
                </c:pt>
                <c:pt idx="6">
                  <c:v>6000</c:v>
                </c:pt>
                <c:pt idx="7">
                  <c:v>6000</c:v>
                </c:pt>
                <c:pt idx="8">
                  <c:v>6000</c:v>
                </c:pt>
                <c:pt idx="9">
                  <c:v>6000</c:v>
                </c:pt>
                <c:pt idx="10">
                  <c:v>6000</c:v>
                </c:pt>
                <c:pt idx="11">
                  <c:v>6000</c:v>
                </c:pt>
                <c:pt idx="12">
                  <c:v>6000</c:v>
                </c:pt>
                <c:pt idx="13">
                  <c:v>6000</c:v>
                </c:pt>
                <c:pt idx="14">
                  <c:v>6000</c:v>
                </c:pt>
                <c:pt idx="15">
                  <c:v>6000</c:v>
                </c:pt>
                <c:pt idx="16">
                  <c:v>6000</c:v>
                </c:pt>
                <c:pt idx="17">
                  <c:v>6000</c:v>
                </c:pt>
                <c:pt idx="18">
                  <c:v>6000</c:v>
                </c:pt>
                <c:pt idx="19">
                  <c:v>6000</c:v>
                </c:pt>
                <c:pt idx="20">
                  <c:v>6000</c:v>
                </c:pt>
                <c:pt idx="21">
                  <c:v>6000</c:v>
                </c:pt>
                <c:pt idx="22">
                  <c:v>6000</c:v>
                </c:pt>
                <c:pt idx="23">
                  <c:v>6000</c:v>
                </c:pt>
                <c:pt idx="24">
                  <c:v>6000</c:v>
                </c:pt>
                <c:pt idx="25">
                  <c:v>6000</c:v>
                </c:pt>
                <c:pt idx="26">
                  <c:v>6000</c:v>
                </c:pt>
                <c:pt idx="27">
                  <c:v>6000</c:v>
                </c:pt>
                <c:pt idx="28">
                  <c:v>6000</c:v>
                </c:pt>
                <c:pt idx="29">
                  <c:v>6000</c:v>
                </c:pt>
                <c:pt idx="30">
                  <c:v>6000</c:v>
                </c:pt>
                <c:pt idx="31">
                  <c:v>6000</c:v>
                </c:pt>
                <c:pt idx="32">
                  <c:v>6000</c:v>
                </c:pt>
                <c:pt idx="33">
                  <c:v>6000</c:v>
                </c:pt>
                <c:pt idx="34">
                  <c:v>6000</c:v>
                </c:pt>
                <c:pt idx="35">
                  <c:v>6000</c:v>
                </c:pt>
                <c:pt idx="36">
                  <c:v>6000</c:v>
                </c:pt>
                <c:pt idx="37">
                  <c:v>6000</c:v>
                </c:pt>
                <c:pt idx="38">
                  <c:v>6000</c:v>
                </c:pt>
                <c:pt idx="39">
                  <c:v>6000</c:v>
                </c:pt>
                <c:pt idx="40">
                  <c:v>6000</c:v>
                </c:pt>
                <c:pt idx="41">
                  <c:v>6000</c:v>
                </c:pt>
                <c:pt idx="42">
                  <c:v>6000</c:v>
                </c:pt>
                <c:pt idx="43">
                  <c:v>6000</c:v>
                </c:pt>
                <c:pt idx="44">
                  <c:v>6000</c:v>
                </c:pt>
                <c:pt idx="45">
                  <c:v>6000</c:v>
                </c:pt>
                <c:pt idx="46">
                  <c:v>6000</c:v>
                </c:pt>
                <c:pt idx="47">
                  <c:v>6000</c:v>
                </c:pt>
                <c:pt idx="48">
                  <c:v>6000</c:v>
                </c:pt>
                <c:pt idx="49">
                  <c:v>6000</c:v>
                </c:pt>
              </c:numCache>
            </c:numRef>
          </c:val>
          <c:smooth val="0"/>
          <c:extLst>
            <c:ext xmlns:c16="http://schemas.microsoft.com/office/drawing/2014/chart" uri="{C3380CC4-5D6E-409C-BE32-E72D297353CC}">
              <c16:uniqueId val="{00000007-3F4D-4358-BD23-18D979BD3DAA}"/>
            </c:ext>
          </c:extLst>
        </c:ser>
        <c:ser>
          <c:idx val="5"/>
          <c:order val="7"/>
          <c:tx>
            <c:strRef>
              <c:f>Plantage!$BN$70</c:f>
              <c:strCache>
                <c:ptCount val="1"/>
                <c:pt idx="0">
                  <c:v>Løbende gns. resultat inkl. tilskud, årets priser</c:v>
                </c:pt>
              </c:strCache>
            </c:strRef>
          </c:tx>
          <c:spPr>
            <a:ln w="28575" cap="rnd">
              <a:solidFill>
                <a:schemeClr val="accent6"/>
              </a:solidFill>
              <a:round/>
            </a:ln>
            <a:effectLst/>
          </c:spPr>
          <c:marker>
            <c:symbol val="none"/>
          </c:marker>
          <c:val>
            <c:numRef>
              <c:f>Plantage!$BO$70:$DL$70</c:f>
              <c:numCache>
                <c:formatCode>#,##0_ ;[Red]\-#,##0\ </c:formatCode>
                <c:ptCount val="50"/>
                <c:pt idx="0">
                  <c:v>-20650</c:v>
                </c:pt>
                <c:pt idx="1">
                  <c:v>-12476.5</c:v>
                </c:pt>
                <c:pt idx="2">
                  <c:v>-9219.6666666666661</c:v>
                </c:pt>
                <c:pt idx="3">
                  <c:v>-8235.75</c:v>
                </c:pt>
                <c:pt idx="4">
                  <c:v>-8271</c:v>
                </c:pt>
                <c:pt idx="5">
                  <c:v>-7490.833333333333</c:v>
                </c:pt>
                <c:pt idx="6">
                  <c:v>-7203.5714285714284</c:v>
                </c:pt>
                <c:pt idx="7">
                  <c:v>-7100.625</c:v>
                </c:pt>
                <c:pt idx="8">
                  <c:v>-6126.1111111111113</c:v>
                </c:pt>
                <c:pt idx="9">
                  <c:v>-5706.5</c:v>
                </c:pt>
                <c:pt idx="10">
                  <c:v>-5240.454545454545</c:v>
                </c:pt>
                <c:pt idx="11">
                  <c:v>-5039.583333333333</c:v>
                </c:pt>
                <c:pt idx="12">
                  <c:v>-4269.6153846153848</c:v>
                </c:pt>
                <c:pt idx="13">
                  <c:v>-3770.3571428571427</c:v>
                </c:pt>
                <c:pt idx="14">
                  <c:v>-2947.6666666666665</c:v>
                </c:pt>
                <c:pt idx="15">
                  <c:v>-2940.3125</c:v>
                </c:pt>
                <c:pt idx="16">
                  <c:v>-2044.1176470588234</c:v>
                </c:pt>
                <c:pt idx="17">
                  <c:v>-1098.8888888888889</c:v>
                </c:pt>
                <c:pt idx="18">
                  <c:v>195.52631578947367</c:v>
                </c:pt>
                <c:pt idx="19">
                  <c:v>1884.25</c:v>
                </c:pt>
                <c:pt idx="20">
                  <c:v>1656.1904761904761</c:v>
                </c:pt>
                <c:pt idx="21">
                  <c:v>4039.7727272727275</c:v>
                </c:pt>
                <c:pt idx="22">
                  <c:v>6216.086956521739</c:v>
                </c:pt>
                <c:pt idx="23">
                  <c:v>7419.375</c:v>
                </c:pt>
                <c:pt idx="24">
                  <c:v>9286.4</c:v>
                </c:pt>
                <c:pt idx="25">
                  <c:v>11009.807692307691</c:v>
                </c:pt>
                <c:pt idx="26">
                  <c:v>12605.555555555555</c:v>
                </c:pt>
                <c:pt idx="27">
                  <c:v>14087.321428571429</c:v>
                </c:pt>
                <c:pt idx="28">
                  <c:v>15053.103448275862</c:v>
                </c:pt>
                <c:pt idx="29">
                  <c:v>16354.5</c:v>
                </c:pt>
                <c:pt idx="30">
                  <c:v>17571.935483870966</c:v>
                </c:pt>
                <c:pt idx="31">
                  <c:v>18713.28125</c:v>
                </c:pt>
                <c:pt idx="32">
                  <c:v>19785.454545454544</c:v>
                </c:pt>
                <c:pt idx="33">
                  <c:v>20441.617647058825</c:v>
                </c:pt>
                <c:pt idx="34">
                  <c:v>21403.142857142859</c:v>
                </c:pt>
                <c:pt idx="35">
                  <c:v>22311.25</c:v>
                </c:pt>
                <c:pt idx="36">
                  <c:v>23170.27027027027</c:v>
                </c:pt>
                <c:pt idx="37">
                  <c:v>23984.07894736842</c:v>
                </c:pt>
                <c:pt idx="38">
                  <c:v>24448.461538461539</c:v>
                </c:pt>
                <c:pt idx="39">
                  <c:v>25189.625</c:v>
                </c:pt>
                <c:pt idx="40">
                  <c:v>25894.634146341465</c:v>
                </c:pt>
                <c:pt idx="41">
                  <c:v>26566.071428571428</c:v>
                </c:pt>
                <c:pt idx="42">
                  <c:v>27206.279069767443</c:v>
                </c:pt>
                <c:pt idx="43">
                  <c:v>27544.659090909092</c:v>
                </c:pt>
                <c:pt idx="44">
                  <c:v>28134.666666666668</c:v>
                </c:pt>
                <c:pt idx="45">
                  <c:v>28699.021739130436</c:v>
                </c:pt>
                <c:pt idx="46">
                  <c:v>29239.361702127659</c:v>
                </c:pt>
                <c:pt idx="47">
                  <c:v>29757.1875</c:v>
                </c:pt>
                <c:pt idx="48">
                  <c:v>30008.979591836734</c:v>
                </c:pt>
                <c:pt idx="49">
                  <c:v>30332.3</c:v>
                </c:pt>
              </c:numCache>
            </c:numRef>
          </c:val>
          <c:smooth val="0"/>
          <c:extLst>
            <c:ext xmlns:c16="http://schemas.microsoft.com/office/drawing/2014/chart" uri="{C3380CC4-5D6E-409C-BE32-E72D297353CC}">
              <c16:uniqueId val="{00000001-FD2F-46E7-9123-8AE5089DCE51}"/>
            </c:ext>
          </c:extLst>
        </c:ser>
        <c:dLbls>
          <c:showLegendKey val="0"/>
          <c:showVal val="0"/>
          <c:showCatName val="0"/>
          <c:showSerName val="0"/>
          <c:showPercent val="0"/>
          <c:showBubbleSize val="0"/>
        </c:dLbls>
        <c:marker val="1"/>
        <c:smooth val="0"/>
        <c:axId val="977506288"/>
        <c:axId val="977506616"/>
      </c:lineChart>
      <c:catAx>
        <c:axId val="977506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a:t>år</a:t>
                </a:r>
              </a:p>
            </c:rich>
          </c:tx>
          <c:layout>
            <c:manualLayout>
              <c:xMode val="edge"/>
              <c:yMode val="edge"/>
              <c:x val="0.97190784811222253"/>
              <c:y val="0.835761041135022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977506616"/>
        <c:crosses val="autoZero"/>
        <c:auto val="1"/>
        <c:lblAlgn val="ctr"/>
        <c:lblOffset val="100"/>
        <c:noMultiLvlLbl val="0"/>
      </c:catAx>
      <c:valAx>
        <c:axId val="977506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a:t>kr. pr. ha</a:t>
                </a:r>
                <a:r>
                  <a:rPr lang="da-DK" baseline="0"/>
                  <a:t> i året</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977506288"/>
        <c:crosses val="autoZero"/>
        <c:crossBetween val="between"/>
      </c:valAx>
      <c:spPr>
        <a:noFill/>
        <a:ln>
          <a:noFill/>
        </a:ln>
        <a:effectLst/>
      </c:spPr>
    </c:plotArea>
    <c:legend>
      <c:legendPos val="b"/>
      <c:layout>
        <c:manualLayout>
          <c:xMode val="edge"/>
          <c:yMode val="edge"/>
          <c:x val="5.2093951831978416E-2"/>
          <c:y val="0.85592470785172647"/>
          <c:w val="0.89090456276967278"/>
          <c:h val="0.107102444083571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sz="1600" b="1"/>
              <a:t>Gennemsnitlig årlig nutidsværdi</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autoTitleDeleted val="0"/>
    <c:plotArea>
      <c:layout/>
      <c:barChart>
        <c:barDir val="col"/>
        <c:grouping val="stacked"/>
        <c:varyColors val="0"/>
        <c:ser>
          <c:idx val="0"/>
          <c:order val="0"/>
          <c:tx>
            <c:strRef>
              <c:f>Plantage!$B$17</c:f>
              <c:strCache>
                <c:ptCount val="1"/>
                <c:pt idx="0">
                  <c:v>Udbytte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Plantage!$K$17</c:f>
              <c:numCache>
                <c:formatCode>#,##0_ ;[Red]\-#,##0\ </c:formatCode>
                <c:ptCount val="1"/>
                <c:pt idx="0">
                  <c:v>27359.746550337128</c:v>
                </c:pt>
              </c:numCache>
            </c:numRef>
          </c:val>
          <c:extLst>
            <c:ext xmlns:c16="http://schemas.microsoft.com/office/drawing/2014/chart" uri="{C3380CC4-5D6E-409C-BE32-E72D297353CC}">
              <c16:uniqueId val="{00000000-06E3-405F-BF49-7B685FA0DAB3}"/>
            </c:ext>
          </c:extLst>
        </c:ser>
        <c:ser>
          <c:idx val="1"/>
          <c:order val="1"/>
          <c:tx>
            <c:strRef>
              <c:f>Plantage!$B$24</c:f>
              <c:strCache>
                <c:ptCount val="1"/>
                <c:pt idx="0">
                  <c:v>Tilskud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Plantage!$K$24</c:f>
              <c:numCache>
                <c:formatCode>#,##0_ ;[Red]\-#,##0\ </c:formatCode>
                <c:ptCount val="1"/>
                <c:pt idx="0">
                  <c:v>1209.6640014137224</c:v>
                </c:pt>
              </c:numCache>
            </c:numRef>
          </c:val>
          <c:extLst>
            <c:ext xmlns:c16="http://schemas.microsoft.com/office/drawing/2014/chart" uri="{C3380CC4-5D6E-409C-BE32-E72D297353CC}">
              <c16:uniqueId val="{00000001-06E3-405F-BF49-7B685FA0DAB3}"/>
            </c:ext>
          </c:extLst>
        </c:ser>
        <c:ser>
          <c:idx val="2"/>
          <c:order val="2"/>
          <c:tx>
            <c:strRef>
              <c:f>Plantage!$B$31</c:f>
              <c:strCache>
                <c:ptCount val="1"/>
                <c:pt idx="0">
                  <c:v>Stykomkostninger</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Plantage!$K$31</c:f>
              <c:numCache>
                <c:formatCode>#,##0_ ;[Red]\-#,##0\ </c:formatCode>
                <c:ptCount val="1"/>
                <c:pt idx="0">
                  <c:v>-2044.841908540423</c:v>
                </c:pt>
              </c:numCache>
            </c:numRef>
          </c:val>
          <c:extLst>
            <c:ext xmlns:c16="http://schemas.microsoft.com/office/drawing/2014/chart" uri="{C3380CC4-5D6E-409C-BE32-E72D297353CC}">
              <c16:uniqueId val="{00000002-06E3-405F-BF49-7B685FA0DAB3}"/>
            </c:ext>
          </c:extLst>
        </c:ser>
        <c:ser>
          <c:idx val="3"/>
          <c:order val="3"/>
          <c:tx>
            <c:strRef>
              <c:f>Plantage!$B$44</c:f>
              <c:strCache>
                <c:ptCount val="1"/>
                <c:pt idx="0">
                  <c:v>Maskin- og arbejdsomkostninger</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Plantage!$K$44</c:f>
              <c:numCache>
                <c:formatCode>#,##0_ ;[Red]\-#,##0\ </c:formatCode>
                <c:ptCount val="1"/>
                <c:pt idx="0">
                  <c:v>-11365.169957533455</c:v>
                </c:pt>
              </c:numCache>
            </c:numRef>
          </c:val>
          <c:extLst>
            <c:ext xmlns:c16="http://schemas.microsoft.com/office/drawing/2014/chart" uri="{C3380CC4-5D6E-409C-BE32-E72D297353CC}">
              <c16:uniqueId val="{00000003-06E3-405F-BF49-7B685FA0DAB3}"/>
            </c:ext>
          </c:extLst>
        </c:ser>
        <c:dLbls>
          <c:showLegendKey val="0"/>
          <c:showVal val="0"/>
          <c:showCatName val="0"/>
          <c:showSerName val="0"/>
          <c:showPercent val="0"/>
          <c:showBubbleSize val="0"/>
        </c:dLbls>
        <c:gapWidth val="300"/>
        <c:axId val="477102784"/>
        <c:axId val="477103112"/>
      </c:barChart>
      <c:lineChart>
        <c:grouping val="standard"/>
        <c:varyColors val="0"/>
        <c:ser>
          <c:idx val="4"/>
          <c:order val="4"/>
          <c:tx>
            <c:strRef>
              <c:f>Plantage!$B$65</c:f>
              <c:strCache>
                <c:ptCount val="1"/>
                <c:pt idx="0">
                  <c:v>Resultat nutidsværdi "gns. DBII", inkl. tilskud </c:v>
                </c:pt>
              </c:strCache>
            </c:strRef>
          </c:tx>
          <c:spPr>
            <a:ln w="28575" cap="rnd">
              <a:noFill/>
              <a:round/>
            </a:ln>
            <a:effectLst/>
          </c:spPr>
          <c:marker>
            <c:symbol val="circle"/>
            <c:size val="5"/>
            <c:spPr>
              <a:solidFill>
                <a:schemeClr val="tx1"/>
              </a:solidFill>
              <a:ln w="9525">
                <a:noFill/>
              </a:ln>
              <a:effectLst/>
            </c:spPr>
          </c:marker>
          <c:dLbls>
            <c:dLbl>
              <c:idx val="0"/>
              <c:layout>
                <c:manualLayout>
                  <c:x val="1.88954493955315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AE-43AA-BBF6-9F0853F68601}"/>
                </c:ext>
              </c:extLst>
            </c:dLbl>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Plantage!$K$65</c:f>
              <c:numCache>
                <c:formatCode>#,##0_ ;[Red]\-#,##0\ </c:formatCode>
                <c:ptCount val="1"/>
                <c:pt idx="0">
                  <c:v>15159.398685676972</c:v>
                </c:pt>
              </c:numCache>
            </c:numRef>
          </c:val>
          <c:smooth val="0"/>
          <c:extLst>
            <c:ext xmlns:c16="http://schemas.microsoft.com/office/drawing/2014/chart" uri="{C3380CC4-5D6E-409C-BE32-E72D297353CC}">
              <c16:uniqueId val="{00000004-06E3-405F-BF49-7B685FA0DAB3}"/>
            </c:ext>
          </c:extLst>
        </c:ser>
        <c:ser>
          <c:idx val="5"/>
          <c:order val="5"/>
          <c:tx>
            <c:strRef>
              <c:f>Plantage!$B$68</c:f>
              <c:strCache>
                <c:ptCount val="1"/>
                <c:pt idx="0">
                  <c:v>Gns. alternativ DBII inkl. tilskud, kr. pr. ha, nutidsværdi</c:v>
                </c:pt>
              </c:strCache>
            </c:strRef>
          </c:tx>
          <c:spPr>
            <a:ln w="25400" cap="rnd">
              <a:noFill/>
              <a:round/>
            </a:ln>
            <a:effectLst/>
          </c:spPr>
          <c:marker>
            <c:symbol val="circle"/>
            <c:size val="5"/>
            <c:spPr>
              <a:solidFill>
                <a:schemeClr val="accent6"/>
              </a:solidFill>
              <a:ln w="9525">
                <a:solidFill>
                  <a:schemeClr val="accent6"/>
                </a:solidFill>
              </a:ln>
              <a:effectLst/>
            </c:spPr>
          </c:marker>
          <c:dLbls>
            <c:dLbl>
              <c:idx val="0"/>
              <c:layout>
                <c:manualLayout>
                  <c:x val="0.10188679245283019"/>
                  <c:y val="0"/>
                </c:manualLayout>
              </c:layout>
              <c:showLegendKey val="0"/>
              <c:showVal val="1"/>
              <c:showCatName val="0"/>
              <c:showSerName val="0"/>
              <c:showPercent val="0"/>
              <c:showBubbleSize val="0"/>
              <c:extLst>
                <c:ext xmlns:c15="http://schemas.microsoft.com/office/drawing/2012/chart" uri="{CE6537A1-D6FC-4f65-9D91-7224C49458BB}">
                  <c15:layout>
                    <c:manualLayout>
                      <c:w val="8.4327044025157227E-2"/>
                      <c:h val="6.9330204272978119E-2"/>
                    </c:manualLayout>
                  </c15:layout>
                </c:ext>
                <c:ext xmlns:c16="http://schemas.microsoft.com/office/drawing/2014/chart" uri="{C3380CC4-5D6E-409C-BE32-E72D297353CC}">
                  <c16:uniqueId val="{00000007-06E3-405F-BF49-7B685FA0DAB3}"/>
                </c:ext>
              </c:extLst>
            </c:dLbl>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Plantage!$K$68</c:f>
              <c:numCache>
                <c:formatCode>#,##0_ ;[Red]\-#,##0\ </c:formatCode>
                <c:ptCount val="1"/>
                <c:pt idx="0">
                  <c:v>3802.1088072600151</c:v>
                </c:pt>
              </c:numCache>
            </c:numRef>
          </c:val>
          <c:smooth val="0"/>
          <c:extLst>
            <c:ext xmlns:c16="http://schemas.microsoft.com/office/drawing/2014/chart" uri="{C3380CC4-5D6E-409C-BE32-E72D297353CC}">
              <c16:uniqueId val="{00000006-06E3-405F-BF49-7B685FA0DAB3}"/>
            </c:ext>
          </c:extLst>
        </c:ser>
        <c:dLbls>
          <c:showLegendKey val="0"/>
          <c:showVal val="0"/>
          <c:showCatName val="0"/>
          <c:showSerName val="0"/>
          <c:showPercent val="0"/>
          <c:showBubbleSize val="0"/>
        </c:dLbls>
        <c:marker val="1"/>
        <c:smooth val="0"/>
        <c:axId val="477102784"/>
        <c:axId val="477103112"/>
      </c:lineChart>
      <c:catAx>
        <c:axId val="477102784"/>
        <c:scaling>
          <c:orientation val="minMax"/>
        </c:scaling>
        <c:delete val="1"/>
        <c:axPos val="b"/>
        <c:numFmt formatCode="General" sourceLinked="1"/>
        <c:majorTickMark val="none"/>
        <c:minorTickMark val="none"/>
        <c:tickLblPos val="nextTo"/>
        <c:crossAx val="477103112"/>
        <c:crosses val="autoZero"/>
        <c:auto val="1"/>
        <c:lblAlgn val="ctr"/>
        <c:lblOffset val="100"/>
        <c:noMultiLvlLbl val="0"/>
      </c:catAx>
      <c:valAx>
        <c:axId val="477103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kr.pr. ha</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4771027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b="1"/>
              <a:t>Økonomi over tid - nutidsværdi</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autoTitleDeleted val="0"/>
    <c:plotArea>
      <c:layout/>
      <c:lineChart>
        <c:grouping val="standard"/>
        <c:varyColors val="0"/>
        <c:ser>
          <c:idx val="1"/>
          <c:order val="0"/>
          <c:tx>
            <c:strRef>
              <c:f>Plantage!$DN$72</c:f>
              <c:strCache>
                <c:ptCount val="1"/>
                <c:pt idx="0">
                  <c:v>Samlet resultat alternativt DBII inkl. tilskud, årets priser</c:v>
                </c:pt>
              </c:strCache>
            </c:strRef>
          </c:tx>
          <c:spPr>
            <a:ln w="28575" cap="rnd">
              <a:solidFill>
                <a:schemeClr val="accent2"/>
              </a:solidFill>
              <a:round/>
            </a:ln>
            <a:effectLst/>
          </c:spPr>
          <c:marker>
            <c:symbol val="none"/>
          </c:marker>
          <c:val>
            <c:numRef>
              <c:f>Plantage!$DO$72:$FL$72</c:f>
              <c:numCache>
                <c:formatCode>#,##0_ ;[Red]\-#,##0\ </c:formatCode>
                <c:ptCount val="50"/>
                <c:pt idx="0">
                  <c:v>5884.6153846153848</c:v>
                </c:pt>
                <c:pt idx="1">
                  <c:v>11656.065088757397</c:v>
                </c:pt>
                <c:pt idx="2">
                  <c:v>17316.525375512065</c:v>
                </c:pt>
                <c:pt idx="3">
                  <c:v>22868.130656752219</c:v>
                </c:pt>
                <c:pt idx="4">
                  <c:v>28312.974297968525</c:v>
                </c:pt>
                <c:pt idx="5">
                  <c:v>33653.109407622978</c:v>
                </c:pt>
                <c:pt idx="6">
                  <c:v>38890.549611322538</c:v>
                </c:pt>
                <c:pt idx="7">
                  <c:v>44027.269811104801</c:v>
                </c:pt>
                <c:pt idx="8">
                  <c:v>49065.206930122018</c:v>
                </c:pt>
                <c:pt idx="9">
                  <c:v>54006.260643004294</c:v>
                </c:pt>
                <c:pt idx="10">
                  <c:v>58852.294092177297</c:v>
                </c:pt>
                <c:pt idx="11">
                  <c:v>63605.134590404661</c:v>
                </c:pt>
                <c:pt idx="12">
                  <c:v>68266.57430981996</c:v>
                </c:pt>
                <c:pt idx="13">
                  <c:v>72838.370957708044</c:v>
                </c:pt>
                <c:pt idx="14">
                  <c:v>77322.24843929059</c:v>
                </c:pt>
                <c:pt idx="15">
                  <c:v>81719.897507765781</c:v>
                </c:pt>
                <c:pt idx="16">
                  <c:v>86032.97640184722</c:v>
                </c:pt>
                <c:pt idx="17">
                  <c:v>90263.111471042474</c:v>
                </c:pt>
                <c:pt idx="18">
                  <c:v>94411.897788907052</c:v>
                </c:pt>
                <c:pt idx="19">
                  <c:v>98480.899754505008</c:v>
                </c:pt>
                <c:pt idx="20">
                  <c:v>102471.651682303</c:v>
                </c:pt>
                <c:pt idx="21">
                  <c:v>106385.65838072026</c:v>
                </c:pt>
                <c:pt idx="22">
                  <c:v>110224.39571955257</c:v>
                </c:pt>
                <c:pt idx="23">
                  <c:v>113989.31118648426</c:v>
                </c:pt>
                <c:pt idx="24">
                  <c:v>117681.82443289804</c:v>
                </c:pt>
                <c:pt idx="25">
                  <c:v>121303.32780918847</c:v>
                </c:pt>
                <c:pt idx="26">
                  <c:v>124855.18688978101</c:v>
                </c:pt>
                <c:pt idx="27">
                  <c:v>128338.74098805446</c:v>
                </c:pt>
                <c:pt idx="28">
                  <c:v>131755.3036613611</c:v>
                </c:pt>
                <c:pt idx="29">
                  <c:v>135106.16320633495</c:v>
                </c:pt>
                <c:pt idx="30">
                  <c:v>138392.58314467469</c:v>
                </c:pt>
                <c:pt idx="31">
                  <c:v>141615.8026995848</c:v>
                </c:pt>
                <c:pt idx="32">
                  <c:v>144777.03726305434</c:v>
                </c:pt>
                <c:pt idx="33">
                  <c:v>147877.47885414946</c:v>
                </c:pt>
                <c:pt idx="34">
                  <c:v>150918.29656849275</c:v>
                </c:pt>
                <c:pt idx="35">
                  <c:v>153900.63701909868</c:v>
                </c:pt>
                <c:pt idx="36">
                  <c:v>156825.62476873142</c:v>
                </c:pt>
                <c:pt idx="37">
                  <c:v>159694.36275394814</c:v>
                </c:pt>
                <c:pt idx="38">
                  <c:v>162507.93270098761</c:v>
                </c:pt>
                <c:pt idx="39">
                  <c:v>165267.39553366095</c:v>
                </c:pt>
                <c:pt idx="40">
                  <c:v>167973.79177339826</c:v>
                </c:pt>
                <c:pt idx="41">
                  <c:v>170628.14193160215</c:v>
                </c:pt>
                <c:pt idx="42">
                  <c:v>173231.44689445596</c:v>
                </c:pt>
                <c:pt idx="43">
                  <c:v>175784.68830033182</c:v>
                </c:pt>
                <c:pt idx="44">
                  <c:v>178288.82890994084</c:v>
                </c:pt>
                <c:pt idx="45">
                  <c:v>180744.81296936507</c:v>
                </c:pt>
                <c:pt idx="46">
                  <c:v>183153.56656610806</c:v>
                </c:pt>
                <c:pt idx="47">
                  <c:v>185515.99797829831</c:v>
                </c:pt>
                <c:pt idx="48">
                  <c:v>187832.99801717722</c:v>
                </c:pt>
                <c:pt idx="49">
                  <c:v>190105.44036300076</c:v>
                </c:pt>
              </c:numCache>
            </c:numRef>
          </c:val>
          <c:smooth val="0"/>
          <c:extLst>
            <c:ext xmlns:c16="http://schemas.microsoft.com/office/drawing/2014/chart" uri="{C3380CC4-5D6E-409C-BE32-E72D297353CC}">
              <c16:uniqueId val="{0000000A-D172-4C0D-A022-FA231E7C6604}"/>
            </c:ext>
          </c:extLst>
        </c:ser>
        <c:ser>
          <c:idx val="2"/>
          <c:order val="1"/>
          <c:tx>
            <c:strRef>
              <c:f>Plantage!$DN$67</c:f>
              <c:strCache>
                <c:ptCount val="1"/>
                <c:pt idx="0">
                  <c:v>Samlet resultat, nutidsværdi</c:v>
                </c:pt>
              </c:strCache>
            </c:strRef>
          </c:tx>
          <c:spPr>
            <a:ln w="28575" cap="rnd">
              <a:solidFill>
                <a:schemeClr val="accent3"/>
              </a:solidFill>
              <a:round/>
            </a:ln>
            <a:effectLst/>
          </c:spPr>
          <c:marker>
            <c:symbol val="none"/>
          </c:marker>
          <c:val>
            <c:numRef>
              <c:f>Plantage!$DO$67:$FL$67</c:f>
              <c:numCache>
                <c:formatCode>#,##0_ ;[Red]\-#,##0\ </c:formatCode>
                <c:ptCount val="50"/>
                <c:pt idx="0">
                  <c:v>-20252.884615384617</c:v>
                </c:pt>
                <c:pt idx="1">
                  <c:v>-24391.975961538465</c:v>
                </c:pt>
                <c:pt idx="2">
                  <c:v>-26944.843550864818</c:v>
                </c:pt>
                <c:pt idx="3">
                  <c:v>-31833.957268543647</c:v>
                </c:pt>
                <c:pt idx="4">
                  <c:v>-39467.628053528912</c:v>
                </c:pt>
                <c:pt idx="5">
                  <c:v>-42662.808894138827</c:v>
                </c:pt>
                <c:pt idx="6">
                  <c:v>-47446.33761351776</c:v>
                </c:pt>
                <c:pt idx="7">
                  <c:v>-52908.383425952896</c:v>
                </c:pt>
                <c:pt idx="8">
                  <c:v>-51506.157594493103</c:v>
                </c:pt>
                <c:pt idx="9">
                  <c:v>-53095.529872136904</c:v>
                </c:pt>
                <c:pt idx="10">
                  <c:v>-53563.979772223633</c:v>
                </c:pt>
                <c:pt idx="11">
                  <c:v>-55805.736207220871</c:v>
                </c:pt>
                <c:pt idx="12">
                  <c:v>-51944.510306305194</c:v>
                </c:pt>
                <c:pt idx="13">
                  <c:v>-49871.962492595936</c:v>
                </c:pt>
                <c:pt idx="14">
                  <c:v>-43467.49082306886</c:v>
                </c:pt>
                <c:pt idx="15">
                  <c:v>-45541.715300366326</c:v>
                </c:pt>
                <c:pt idx="16">
                  <c:v>-36703.497799911114</c:v>
                </c:pt>
                <c:pt idx="17">
                  <c:v>-26149.310802268952</c:v>
                </c:pt>
                <c:pt idx="18">
                  <c:v>-9903.3550458975769</c:v>
                </c:pt>
                <c:pt idx="19">
                  <c:v>13133.977749329486</c:v>
                </c:pt>
                <c:pt idx="20">
                  <c:v>11201.788690953959</c:v>
                </c:pt>
                <c:pt idx="21">
                  <c:v>46489.82074943425</c:v>
                </c:pt>
                <c:pt idx="22">
                  <c:v>81099.236806789922</c:v>
                </c:pt>
                <c:pt idx="23">
                  <c:v>103120.85485878454</c:v>
                </c:pt>
                <c:pt idx="24">
                  <c:v>136411.93886957673</c:v>
                </c:pt>
                <c:pt idx="25">
                  <c:v>169062.80972631523</c:v>
                </c:pt>
                <c:pt idx="26">
                  <c:v>201085.77922042416</c:v>
                </c:pt>
                <c:pt idx="27">
                  <c:v>232492.92237810791</c:v>
                </c:pt>
                <c:pt idx="28">
                  <c:v>256462.95666691521</c:v>
                </c:pt>
                <c:pt idx="29">
                  <c:v>286673.74784780852</c:v>
                </c:pt>
                <c:pt idx="30">
                  <c:v>316303.56227522308</c:v>
                </c:pt>
                <c:pt idx="31">
                  <c:v>345363.57257903356</c:v>
                </c:pt>
                <c:pt idx="32">
                  <c:v>373864.73653084767</c:v>
                </c:pt>
                <c:pt idx="33">
                  <c:v>395616.91799370589</c:v>
                </c:pt>
                <c:pt idx="34">
                  <c:v>423032.42370327265</c:v>
                </c:pt>
                <c:pt idx="35">
                  <c:v>449920.7081491939</c:v>
                </c:pt>
                <c:pt idx="36">
                  <c:v>476291.91020192433</c:v>
                </c:pt>
                <c:pt idx="37">
                  <c:v>502155.97375364072</c:v>
                </c:pt>
                <c:pt idx="38">
                  <c:v>521895.51157374517</c:v>
                </c:pt>
                <c:pt idx="39">
                  <c:v>546774.36856265576</c:v>
                </c:pt>
                <c:pt idx="40">
                  <c:v>571174.78599408735</c:v>
                </c:pt>
                <c:pt idx="41">
                  <c:v>595105.96462876059</c:v>
                </c:pt>
                <c:pt idx="42">
                  <c:v>618576.92828969017</c:v>
                </c:pt>
                <c:pt idx="43">
                  <c:v>636490.04445308098</c:v>
                </c:pt>
                <c:pt idx="44">
                  <c:v>659066.95883254765</c:v>
                </c:pt>
                <c:pt idx="45">
                  <c:v>681209.70178163995</c:v>
                </c:pt>
                <c:pt idx="46">
                  <c:v>702926.62275094201</c:v>
                </c:pt>
                <c:pt idx="47">
                  <c:v>724225.91062468057</c:v>
                </c:pt>
                <c:pt idx="48">
                  <c:v>740481.59673078172</c:v>
                </c:pt>
                <c:pt idx="49">
                  <c:v>757969.93428384862</c:v>
                </c:pt>
              </c:numCache>
            </c:numRef>
          </c:val>
          <c:smooth val="0"/>
          <c:extLst>
            <c:ext xmlns:c16="http://schemas.microsoft.com/office/drawing/2014/chart" uri="{C3380CC4-5D6E-409C-BE32-E72D297353CC}">
              <c16:uniqueId val="{0000000B-D172-4C0D-A022-FA231E7C6604}"/>
            </c:ext>
          </c:extLst>
        </c:ser>
        <c:dLbls>
          <c:showLegendKey val="0"/>
          <c:showVal val="0"/>
          <c:showCatName val="0"/>
          <c:showSerName val="0"/>
          <c:showPercent val="0"/>
          <c:showBubbleSize val="0"/>
        </c:dLbls>
        <c:smooth val="0"/>
        <c:axId val="801048008"/>
        <c:axId val="801040792"/>
      </c:lineChart>
      <c:catAx>
        <c:axId val="801048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år</a:t>
                </a:r>
              </a:p>
            </c:rich>
          </c:tx>
          <c:layout>
            <c:manualLayout>
              <c:xMode val="edge"/>
              <c:yMode val="edge"/>
              <c:x val="0.96152633754821026"/>
              <c:y val="0.913135835145722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801040792"/>
        <c:crosses val="autoZero"/>
        <c:auto val="1"/>
        <c:lblAlgn val="ctr"/>
        <c:lblOffset val="100"/>
        <c:noMultiLvlLbl val="0"/>
      </c:catAx>
      <c:valAx>
        <c:axId val="801040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a:t>kr. pr.</a:t>
                </a:r>
                <a:r>
                  <a:rPr lang="da-DK" baseline="0"/>
                  <a:t> ha pr. år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801048008"/>
        <c:crosses val="autoZero"/>
        <c:crossBetween val="between"/>
        <c:majorUnit val="50000"/>
        <c:minorUnit val="10000"/>
      </c:valAx>
      <c:spPr>
        <a:noFill/>
        <a:ln>
          <a:solidFill>
            <a:schemeClr val="bg1">
              <a:lumMod val="6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b="1"/>
              <a:t>Økonomi over tid - årets priser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autoTitleDeleted val="0"/>
    <c:plotArea>
      <c:layout/>
      <c:lineChart>
        <c:grouping val="standard"/>
        <c:varyColors val="0"/>
        <c:ser>
          <c:idx val="5"/>
          <c:order val="0"/>
          <c:tx>
            <c:strRef>
              <c:f>Plantage!$BN$67</c:f>
              <c:strCache>
                <c:ptCount val="1"/>
                <c:pt idx="0">
                  <c:v>Samlet resultat, årets priser</c:v>
                </c:pt>
              </c:strCache>
            </c:strRef>
          </c:tx>
          <c:spPr>
            <a:ln w="28575" cap="rnd">
              <a:solidFill>
                <a:schemeClr val="tx1"/>
              </a:solidFill>
              <a:round/>
            </a:ln>
            <a:effectLst/>
          </c:spPr>
          <c:marker>
            <c:symbol val="none"/>
          </c:marker>
          <c:val>
            <c:numRef>
              <c:f>Plantage!$BO$67:$DL$67</c:f>
              <c:numCache>
                <c:formatCode>#,##0_ ;[Red]\-#,##0\ </c:formatCode>
                <c:ptCount val="50"/>
                <c:pt idx="0">
                  <c:v>-20650</c:v>
                </c:pt>
                <c:pt idx="1">
                  <c:v>-24953</c:v>
                </c:pt>
                <c:pt idx="2">
                  <c:v>-27659</c:v>
                </c:pt>
                <c:pt idx="3">
                  <c:v>-32943</c:v>
                </c:pt>
                <c:pt idx="4">
                  <c:v>-41355</c:v>
                </c:pt>
                <c:pt idx="5">
                  <c:v>-44945</c:v>
                </c:pt>
                <c:pt idx="6">
                  <c:v>-50425</c:v>
                </c:pt>
                <c:pt idx="7">
                  <c:v>-56805</c:v>
                </c:pt>
                <c:pt idx="8">
                  <c:v>-55135</c:v>
                </c:pt>
                <c:pt idx="9">
                  <c:v>-57065</c:v>
                </c:pt>
                <c:pt idx="10">
                  <c:v>-57645</c:v>
                </c:pt>
                <c:pt idx="11">
                  <c:v>-60475</c:v>
                </c:pt>
                <c:pt idx="12">
                  <c:v>-55505</c:v>
                </c:pt>
                <c:pt idx="13">
                  <c:v>-52785</c:v>
                </c:pt>
                <c:pt idx="14">
                  <c:v>-44215</c:v>
                </c:pt>
                <c:pt idx="15">
                  <c:v>-47045</c:v>
                </c:pt>
                <c:pt idx="16">
                  <c:v>-34750</c:v>
                </c:pt>
                <c:pt idx="17">
                  <c:v>-19780</c:v>
                </c:pt>
                <c:pt idx="18">
                  <c:v>3715</c:v>
                </c:pt>
                <c:pt idx="19">
                  <c:v>37685</c:v>
                </c:pt>
                <c:pt idx="20">
                  <c:v>34780</c:v>
                </c:pt>
                <c:pt idx="21">
                  <c:v>88875</c:v>
                </c:pt>
                <c:pt idx="22">
                  <c:v>142970</c:v>
                </c:pt>
                <c:pt idx="23">
                  <c:v>178065</c:v>
                </c:pt>
                <c:pt idx="24">
                  <c:v>232160</c:v>
                </c:pt>
                <c:pt idx="25">
                  <c:v>286255</c:v>
                </c:pt>
                <c:pt idx="26">
                  <c:v>340350</c:v>
                </c:pt>
                <c:pt idx="27">
                  <c:v>394445</c:v>
                </c:pt>
                <c:pt idx="28">
                  <c:v>436540</c:v>
                </c:pt>
                <c:pt idx="29">
                  <c:v>490635</c:v>
                </c:pt>
                <c:pt idx="30">
                  <c:v>544730</c:v>
                </c:pt>
                <c:pt idx="31">
                  <c:v>598825</c:v>
                </c:pt>
                <c:pt idx="32">
                  <c:v>652920</c:v>
                </c:pt>
                <c:pt idx="33">
                  <c:v>695015</c:v>
                </c:pt>
                <c:pt idx="34">
                  <c:v>749110</c:v>
                </c:pt>
                <c:pt idx="35">
                  <c:v>803205</c:v>
                </c:pt>
                <c:pt idx="36">
                  <c:v>857300</c:v>
                </c:pt>
                <c:pt idx="37">
                  <c:v>911395</c:v>
                </c:pt>
                <c:pt idx="38">
                  <c:v>953490</c:v>
                </c:pt>
                <c:pt idx="39">
                  <c:v>1007585</c:v>
                </c:pt>
                <c:pt idx="40">
                  <c:v>1061680</c:v>
                </c:pt>
                <c:pt idx="41">
                  <c:v>1115775</c:v>
                </c:pt>
                <c:pt idx="42">
                  <c:v>1169870</c:v>
                </c:pt>
                <c:pt idx="43">
                  <c:v>1211965</c:v>
                </c:pt>
                <c:pt idx="44">
                  <c:v>1266060</c:v>
                </c:pt>
                <c:pt idx="45">
                  <c:v>1320155</c:v>
                </c:pt>
                <c:pt idx="46">
                  <c:v>1374250</c:v>
                </c:pt>
                <c:pt idx="47">
                  <c:v>1428345</c:v>
                </c:pt>
                <c:pt idx="48">
                  <c:v>1470440</c:v>
                </c:pt>
                <c:pt idx="49">
                  <c:v>1516615</c:v>
                </c:pt>
              </c:numCache>
            </c:numRef>
          </c:val>
          <c:smooth val="0"/>
          <c:extLst>
            <c:ext xmlns:c16="http://schemas.microsoft.com/office/drawing/2014/chart" uri="{C3380CC4-5D6E-409C-BE32-E72D297353CC}">
              <c16:uniqueId val="{00000007-84D2-4861-B5C8-29665C2ADF5D}"/>
            </c:ext>
          </c:extLst>
        </c:ser>
        <c:ser>
          <c:idx val="8"/>
          <c:order val="1"/>
          <c:tx>
            <c:strRef>
              <c:f>Plantage!$BN$72</c:f>
              <c:strCache>
                <c:ptCount val="1"/>
                <c:pt idx="0">
                  <c:v>Samlet resultat alternativt DBII inkl. tilskud, årets priser</c:v>
                </c:pt>
              </c:strCache>
            </c:strRef>
          </c:tx>
          <c:spPr>
            <a:ln w="28575" cap="rnd">
              <a:solidFill>
                <a:srgbClr val="92D050"/>
              </a:solidFill>
              <a:round/>
            </a:ln>
            <a:effectLst/>
          </c:spPr>
          <c:marker>
            <c:symbol val="none"/>
          </c:marker>
          <c:val>
            <c:numRef>
              <c:f>Plantage!$BO$72:$DL$72</c:f>
              <c:numCache>
                <c:formatCode>#,##0</c:formatCode>
                <c:ptCount val="50"/>
                <c:pt idx="0">
                  <c:v>6000</c:v>
                </c:pt>
                <c:pt idx="1">
                  <c:v>12000</c:v>
                </c:pt>
                <c:pt idx="2">
                  <c:v>18000</c:v>
                </c:pt>
                <c:pt idx="3">
                  <c:v>24000</c:v>
                </c:pt>
                <c:pt idx="4">
                  <c:v>30000</c:v>
                </c:pt>
                <c:pt idx="5">
                  <c:v>36000</c:v>
                </c:pt>
                <c:pt idx="6">
                  <c:v>42000</c:v>
                </c:pt>
                <c:pt idx="7">
                  <c:v>48000</c:v>
                </c:pt>
                <c:pt idx="8">
                  <c:v>54000</c:v>
                </c:pt>
                <c:pt idx="9">
                  <c:v>60000</c:v>
                </c:pt>
                <c:pt idx="10">
                  <c:v>66000</c:v>
                </c:pt>
                <c:pt idx="11">
                  <c:v>72000</c:v>
                </c:pt>
                <c:pt idx="12">
                  <c:v>78000</c:v>
                </c:pt>
                <c:pt idx="13">
                  <c:v>84000</c:v>
                </c:pt>
                <c:pt idx="14">
                  <c:v>90000</c:v>
                </c:pt>
                <c:pt idx="15">
                  <c:v>96000</c:v>
                </c:pt>
                <c:pt idx="16">
                  <c:v>102000</c:v>
                </c:pt>
                <c:pt idx="17">
                  <c:v>108000</c:v>
                </c:pt>
                <c:pt idx="18">
                  <c:v>114000</c:v>
                </c:pt>
                <c:pt idx="19">
                  <c:v>120000</c:v>
                </c:pt>
                <c:pt idx="20">
                  <c:v>126000</c:v>
                </c:pt>
                <c:pt idx="21">
                  <c:v>132000</c:v>
                </c:pt>
                <c:pt idx="22">
                  <c:v>138000</c:v>
                </c:pt>
                <c:pt idx="23">
                  <c:v>144000</c:v>
                </c:pt>
                <c:pt idx="24">
                  <c:v>150000</c:v>
                </c:pt>
                <c:pt idx="25">
                  <c:v>156000</c:v>
                </c:pt>
                <c:pt idx="26">
                  <c:v>162000</c:v>
                </c:pt>
                <c:pt idx="27">
                  <c:v>168000</c:v>
                </c:pt>
                <c:pt idx="28">
                  <c:v>174000</c:v>
                </c:pt>
                <c:pt idx="29">
                  <c:v>180000</c:v>
                </c:pt>
                <c:pt idx="30">
                  <c:v>186000</c:v>
                </c:pt>
                <c:pt idx="31">
                  <c:v>192000</c:v>
                </c:pt>
                <c:pt idx="32">
                  <c:v>198000</c:v>
                </c:pt>
                <c:pt idx="33">
                  <c:v>204000</c:v>
                </c:pt>
                <c:pt idx="34">
                  <c:v>210000</c:v>
                </c:pt>
                <c:pt idx="35">
                  <c:v>216000</c:v>
                </c:pt>
                <c:pt idx="36">
                  <c:v>222000</c:v>
                </c:pt>
                <c:pt idx="37">
                  <c:v>228000</c:v>
                </c:pt>
                <c:pt idx="38">
                  <c:v>234000</c:v>
                </c:pt>
                <c:pt idx="39">
                  <c:v>240000</c:v>
                </c:pt>
                <c:pt idx="40">
                  <c:v>246000</c:v>
                </c:pt>
                <c:pt idx="41">
                  <c:v>252000</c:v>
                </c:pt>
                <c:pt idx="42">
                  <c:v>258000</c:v>
                </c:pt>
                <c:pt idx="43">
                  <c:v>264000</c:v>
                </c:pt>
                <c:pt idx="44">
                  <c:v>270000</c:v>
                </c:pt>
                <c:pt idx="45">
                  <c:v>276000</c:v>
                </c:pt>
                <c:pt idx="46">
                  <c:v>282000</c:v>
                </c:pt>
                <c:pt idx="47">
                  <c:v>288000</c:v>
                </c:pt>
                <c:pt idx="48">
                  <c:v>294000</c:v>
                </c:pt>
                <c:pt idx="49">
                  <c:v>300000</c:v>
                </c:pt>
              </c:numCache>
            </c:numRef>
          </c:val>
          <c:smooth val="0"/>
          <c:extLst>
            <c:ext xmlns:c16="http://schemas.microsoft.com/office/drawing/2014/chart" uri="{C3380CC4-5D6E-409C-BE32-E72D297353CC}">
              <c16:uniqueId val="{00000008-84D2-4861-B5C8-29665C2ADF5D}"/>
            </c:ext>
          </c:extLst>
        </c:ser>
        <c:dLbls>
          <c:showLegendKey val="0"/>
          <c:showVal val="0"/>
          <c:showCatName val="0"/>
          <c:showSerName val="0"/>
          <c:showPercent val="0"/>
          <c:showBubbleSize val="0"/>
        </c:dLbls>
        <c:smooth val="0"/>
        <c:axId val="977506288"/>
        <c:axId val="977506616"/>
      </c:lineChart>
      <c:catAx>
        <c:axId val="977506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a:t>år</a:t>
                </a:r>
              </a:p>
            </c:rich>
          </c:tx>
          <c:layout>
            <c:manualLayout>
              <c:xMode val="edge"/>
              <c:yMode val="edge"/>
              <c:x val="0.96331966437107441"/>
              <c:y val="0.916639146276559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977506616"/>
        <c:crosses val="autoZero"/>
        <c:auto val="1"/>
        <c:lblAlgn val="ctr"/>
        <c:lblOffset val="100"/>
        <c:noMultiLvlLbl val="0"/>
      </c:catAx>
      <c:valAx>
        <c:axId val="977506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a-DK"/>
                  <a:t>kr. pr. ha</a:t>
                </a:r>
                <a:r>
                  <a:rPr lang="da-DK" baseline="0"/>
                  <a:t> i året</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977506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163685</xdr:colOff>
      <xdr:row>1</xdr:row>
      <xdr:rowOff>49858</xdr:rowOff>
    </xdr:from>
    <xdr:to>
      <xdr:col>6</xdr:col>
      <xdr:colOff>892656</xdr:colOff>
      <xdr:row>4</xdr:row>
      <xdr:rowOff>114300</xdr:rowOff>
    </xdr:to>
    <xdr:pic>
      <xdr:nvPicPr>
        <xdr:cNvPr id="5" name="Billede 4">
          <a:extLst>
            <a:ext uri="{FF2B5EF4-FFF2-40B4-BE49-F238E27FC236}">
              <a16:creationId xmlns:a16="http://schemas.microsoft.com/office/drawing/2014/main" id="{E07DCFD0-34FA-8400-1D7D-984AD203B3A1}"/>
            </a:ext>
          </a:extLst>
        </xdr:cNvPr>
        <xdr:cNvPicPr>
          <a:picLocks noChangeAspect="1"/>
        </xdr:cNvPicPr>
      </xdr:nvPicPr>
      <xdr:blipFill>
        <a:blip xmlns:r="http://schemas.openxmlformats.org/officeDocument/2006/relationships" r:embed="rId1"/>
        <a:stretch>
          <a:fillRect/>
        </a:stretch>
      </xdr:blipFill>
      <xdr:spPr>
        <a:xfrm>
          <a:off x="4030835" y="240358"/>
          <a:ext cx="2576821" cy="635942"/>
        </a:xfrm>
        <a:prstGeom prst="rect">
          <a:avLst/>
        </a:prstGeom>
      </xdr:spPr>
    </xdr:pic>
    <xdr:clientData/>
  </xdr:twoCellAnchor>
  <xdr:twoCellAnchor editAs="oneCell">
    <xdr:from>
      <xdr:col>4</xdr:col>
      <xdr:colOff>161925</xdr:colOff>
      <xdr:row>9</xdr:row>
      <xdr:rowOff>122003</xdr:rowOff>
    </xdr:from>
    <xdr:to>
      <xdr:col>6</xdr:col>
      <xdr:colOff>904875</xdr:colOff>
      <xdr:row>10</xdr:row>
      <xdr:rowOff>637574</xdr:rowOff>
    </xdr:to>
    <xdr:pic>
      <xdr:nvPicPr>
        <xdr:cNvPr id="8" name="Billede 7">
          <a:extLst>
            <a:ext uri="{FF2B5EF4-FFF2-40B4-BE49-F238E27FC236}">
              <a16:creationId xmlns:a16="http://schemas.microsoft.com/office/drawing/2014/main" id="{04BCD3C0-1067-B801-D9A8-62D7ECF3AB30}"/>
            </a:ext>
          </a:extLst>
        </xdr:cNvPr>
        <xdr:cNvPicPr>
          <a:picLocks noChangeAspect="1"/>
        </xdr:cNvPicPr>
      </xdr:nvPicPr>
      <xdr:blipFill>
        <a:blip xmlns:r="http://schemas.openxmlformats.org/officeDocument/2006/relationships" r:embed="rId2"/>
        <a:stretch>
          <a:fillRect/>
        </a:stretch>
      </xdr:blipFill>
      <xdr:spPr>
        <a:xfrm>
          <a:off x="4029075" y="1836503"/>
          <a:ext cx="2590800" cy="706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65556</xdr:colOff>
      <xdr:row>137</xdr:row>
      <xdr:rowOff>32497</xdr:rowOff>
    </xdr:from>
    <xdr:to>
      <xdr:col>14</xdr:col>
      <xdr:colOff>288551</xdr:colOff>
      <xdr:row>170</xdr:row>
      <xdr:rowOff>120462</xdr:rowOff>
    </xdr:to>
    <xdr:graphicFrame macro="">
      <xdr:nvGraphicFramePr>
        <xdr:cNvPr id="6" name="Diagram 5">
          <a:extLst>
            <a:ext uri="{FF2B5EF4-FFF2-40B4-BE49-F238E27FC236}">
              <a16:creationId xmlns:a16="http://schemas.microsoft.com/office/drawing/2014/main" id="{1F1B25B9-2677-438D-2B11-AA0C39E7FD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226360</xdr:colOff>
      <xdr:row>96</xdr:row>
      <xdr:rowOff>118222</xdr:rowOff>
    </xdr:from>
    <xdr:to>
      <xdr:col>14</xdr:col>
      <xdr:colOff>62192</xdr:colOff>
      <xdr:row>127</xdr:row>
      <xdr:rowOff>3922</xdr:rowOff>
    </xdr:to>
    <xdr:graphicFrame macro="">
      <xdr:nvGraphicFramePr>
        <xdr:cNvPr id="9" name="Diagram 8">
          <a:extLst>
            <a:ext uri="{FF2B5EF4-FFF2-40B4-BE49-F238E27FC236}">
              <a16:creationId xmlns:a16="http://schemas.microsoft.com/office/drawing/2014/main" id="{8E671030-083E-1091-D9C0-05A5C2AAFB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57149</xdr:colOff>
      <xdr:row>70</xdr:row>
      <xdr:rowOff>4761</xdr:rowOff>
    </xdr:from>
    <xdr:to>
      <xdr:col>7</xdr:col>
      <xdr:colOff>188819</xdr:colOff>
      <xdr:row>93</xdr:row>
      <xdr:rowOff>2801</xdr:rowOff>
    </xdr:to>
    <xdr:graphicFrame macro="">
      <xdr:nvGraphicFramePr>
        <xdr:cNvPr id="3" name="Diagram 2">
          <a:extLst>
            <a:ext uri="{FF2B5EF4-FFF2-40B4-BE49-F238E27FC236}">
              <a16:creationId xmlns:a16="http://schemas.microsoft.com/office/drawing/2014/main" id="{C39E1A00-15C2-628A-113F-8F34C67025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171450</xdr:colOff>
      <xdr:row>137</xdr:row>
      <xdr:rowOff>47625</xdr:rowOff>
    </xdr:from>
    <xdr:to>
      <xdr:col>34</xdr:col>
      <xdr:colOff>222995</xdr:colOff>
      <xdr:row>170</xdr:row>
      <xdr:rowOff>135590</xdr:rowOff>
    </xdr:to>
    <xdr:graphicFrame macro="">
      <xdr:nvGraphicFramePr>
        <xdr:cNvPr id="2" name="Diagram 1">
          <a:extLst>
            <a:ext uri="{FF2B5EF4-FFF2-40B4-BE49-F238E27FC236}">
              <a16:creationId xmlns:a16="http://schemas.microsoft.com/office/drawing/2014/main" id="{A14C06A3-181B-4AC0-AB92-384768525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114300</xdr:colOff>
      <xdr:row>96</xdr:row>
      <xdr:rowOff>95250</xdr:rowOff>
    </xdr:from>
    <xdr:to>
      <xdr:col>34</xdr:col>
      <xdr:colOff>7282</xdr:colOff>
      <xdr:row>126</xdr:row>
      <xdr:rowOff>161925</xdr:rowOff>
    </xdr:to>
    <xdr:graphicFrame macro="">
      <xdr:nvGraphicFramePr>
        <xdr:cNvPr id="4" name="Diagram 3">
          <a:extLst>
            <a:ext uri="{FF2B5EF4-FFF2-40B4-BE49-F238E27FC236}">
              <a16:creationId xmlns:a16="http://schemas.microsoft.com/office/drawing/2014/main" id="{A746FBB4-E590-4940-A11C-7F0173DB94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885825</xdr:colOff>
      <xdr:row>1</xdr:row>
      <xdr:rowOff>67560</xdr:rowOff>
    </xdr:from>
    <xdr:to>
      <xdr:col>10</xdr:col>
      <xdr:colOff>892658</xdr:colOff>
      <xdr:row>3</xdr:row>
      <xdr:rowOff>144284</xdr:rowOff>
    </xdr:to>
    <xdr:pic>
      <xdr:nvPicPr>
        <xdr:cNvPr id="7" name="Billede 6">
          <a:extLst>
            <a:ext uri="{FF2B5EF4-FFF2-40B4-BE49-F238E27FC236}">
              <a16:creationId xmlns:a16="http://schemas.microsoft.com/office/drawing/2014/main" id="{A827ECBA-9599-4854-9724-B09BF76F3353}"/>
            </a:ext>
          </a:extLst>
        </xdr:cNvPr>
        <xdr:cNvPicPr>
          <a:picLocks noChangeAspect="1"/>
        </xdr:cNvPicPr>
      </xdr:nvPicPr>
      <xdr:blipFill>
        <a:blip xmlns:r="http://schemas.openxmlformats.org/officeDocument/2006/relationships" r:embed="rId6"/>
        <a:stretch>
          <a:fillRect/>
        </a:stretch>
      </xdr:blipFill>
      <xdr:spPr>
        <a:xfrm>
          <a:off x="10477500" y="248535"/>
          <a:ext cx="1854683" cy="457724"/>
        </a:xfrm>
        <a:prstGeom prst="rect">
          <a:avLst/>
        </a:prstGeom>
      </xdr:spPr>
    </xdr:pic>
    <xdr:clientData/>
  </xdr:twoCellAnchor>
  <xdr:twoCellAnchor editAs="oneCell">
    <xdr:from>
      <xdr:col>8</xdr:col>
      <xdr:colOff>895498</xdr:colOff>
      <xdr:row>4</xdr:row>
      <xdr:rowOff>74875</xdr:rowOff>
    </xdr:from>
    <xdr:to>
      <xdr:col>10</xdr:col>
      <xdr:colOff>904876</xdr:colOff>
      <xdr:row>7</xdr:row>
      <xdr:rowOff>28575</xdr:rowOff>
    </xdr:to>
    <xdr:pic>
      <xdr:nvPicPr>
        <xdr:cNvPr id="8" name="Billede 7">
          <a:extLst>
            <a:ext uri="{FF2B5EF4-FFF2-40B4-BE49-F238E27FC236}">
              <a16:creationId xmlns:a16="http://schemas.microsoft.com/office/drawing/2014/main" id="{AEC4BA89-135D-4F76-B0FF-BB951E01A5BC}"/>
            </a:ext>
          </a:extLst>
        </xdr:cNvPr>
        <xdr:cNvPicPr>
          <a:picLocks noChangeAspect="1"/>
        </xdr:cNvPicPr>
      </xdr:nvPicPr>
      <xdr:blipFill>
        <a:blip xmlns:r="http://schemas.openxmlformats.org/officeDocument/2006/relationships" r:embed="rId7"/>
        <a:stretch>
          <a:fillRect/>
        </a:stretch>
      </xdr:blipFill>
      <xdr:spPr>
        <a:xfrm>
          <a:off x="10487173" y="817825"/>
          <a:ext cx="1857228" cy="506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438150</xdr:colOff>
      <xdr:row>1</xdr:row>
      <xdr:rowOff>76200</xdr:rowOff>
    </xdr:from>
    <xdr:to>
      <xdr:col>6</xdr:col>
      <xdr:colOff>1349858</xdr:colOff>
      <xdr:row>3</xdr:row>
      <xdr:rowOff>171974</xdr:rowOff>
    </xdr:to>
    <xdr:pic>
      <xdr:nvPicPr>
        <xdr:cNvPr id="2" name="Billede 1">
          <a:extLst>
            <a:ext uri="{FF2B5EF4-FFF2-40B4-BE49-F238E27FC236}">
              <a16:creationId xmlns:a16="http://schemas.microsoft.com/office/drawing/2014/main" id="{B15DB7E0-D90C-4B80-BD10-0BA57B38CE3B}"/>
            </a:ext>
          </a:extLst>
        </xdr:cNvPr>
        <xdr:cNvPicPr>
          <a:picLocks noChangeAspect="1"/>
        </xdr:cNvPicPr>
      </xdr:nvPicPr>
      <xdr:blipFill>
        <a:blip xmlns:r="http://schemas.openxmlformats.org/officeDocument/2006/relationships" r:embed="rId1"/>
        <a:stretch>
          <a:fillRect/>
        </a:stretch>
      </xdr:blipFill>
      <xdr:spPr>
        <a:xfrm>
          <a:off x="7305675" y="257175"/>
          <a:ext cx="1854683" cy="457724"/>
        </a:xfrm>
        <a:prstGeom prst="rect">
          <a:avLst/>
        </a:prstGeom>
      </xdr:spPr>
    </xdr:pic>
    <xdr:clientData/>
  </xdr:twoCellAnchor>
  <xdr:twoCellAnchor editAs="oneCell">
    <xdr:from>
      <xdr:col>5</xdr:col>
      <xdr:colOff>438298</xdr:colOff>
      <xdr:row>4</xdr:row>
      <xdr:rowOff>73990</xdr:rowOff>
    </xdr:from>
    <xdr:to>
      <xdr:col>6</xdr:col>
      <xdr:colOff>1352551</xdr:colOff>
      <xdr:row>7</xdr:row>
      <xdr:rowOff>37215</xdr:rowOff>
    </xdr:to>
    <xdr:pic>
      <xdr:nvPicPr>
        <xdr:cNvPr id="3" name="Billede 2">
          <a:extLst>
            <a:ext uri="{FF2B5EF4-FFF2-40B4-BE49-F238E27FC236}">
              <a16:creationId xmlns:a16="http://schemas.microsoft.com/office/drawing/2014/main" id="{103594BB-4557-49A5-AE9A-5E9CA8628C5A}"/>
            </a:ext>
          </a:extLst>
        </xdr:cNvPr>
        <xdr:cNvPicPr>
          <a:picLocks noChangeAspect="1"/>
        </xdr:cNvPicPr>
      </xdr:nvPicPr>
      <xdr:blipFill>
        <a:blip xmlns:r="http://schemas.openxmlformats.org/officeDocument/2006/relationships" r:embed="rId2"/>
        <a:stretch>
          <a:fillRect/>
        </a:stretch>
      </xdr:blipFill>
      <xdr:spPr>
        <a:xfrm>
          <a:off x="7305823" y="797890"/>
          <a:ext cx="1857228" cy="506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85725</xdr:colOff>
      <xdr:row>1</xdr:row>
      <xdr:rowOff>67559</xdr:rowOff>
    </xdr:from>
    <xdr:to>
      <xdr:col>10</xdr:col>
      <xdr:colOff>892658</xdr:colOff>
      <xdr:row>4</xdr:row>
      <xdr:rowOff>160767</xdr:rowOff>
    </xdr:to>
    <xdr:pic>
      <xdr:nvPicPr>
        <xdr:cNvPr id="2" name="Billede 1">
          <a:extLst>
            <a:ext uri="{FF2B5EF4-FFF2-40B4-BE49-F238E27FC236}">
              <a16:creationId xmlns:a16="http://schemas.microsoft.com/office/drawing/2014/main" id="{E6FF454F-4639-4F3C-8A5A-25127279434D}"/>
            </a:ext>
          </a:extLst>
        </xdr:cNvPr>
        <xdr:cNvPicPr>
          <a:picLocks noChangeAspect="1"/>
        </xdr:cNvPicPr>
      </xdr:nvPicPr>
      <xdr:blipFill>
        <a:blip xmlns:r="http://schemas.openxmlformats.org/officeDocument/2006/relationships" r:embed="rId1"/>
        <a:stretch>
          <a:fillRect/>
        </a:stretch>
      </xdr:blipFill>
      <xdr:spPr>
        <a:xfrm>
          <a:off x="9677400" y="248534"/>
          <a:ext cx="2654783" cy="655183"/>
        </a:xfrm>
        <a:prstGeom prst="rect">
          <a:avLst/>
        </a:prstGeom>
      </xdr:spPr>
    </xdr:pic>
    <xdr:clientData/>
  </xdr:twoCellAnchor>
  <xdr:twoCellAnchor editAs="oneCell">
    <xdr:from>
      <xdr:col>8</xdr:col>
      <xdr:colOff>86127</xdr:colOff>
      <xdr:row>6</xdr:row>
      <xdr:rowOff>74875</xdr:rowOff>
    </xdr:from>
    <xdr:to>
      <xdr:col>10</xdr:col>
      <xdr:colOff>895351</xdr:colOff>
      <xdr:row>10</xdr:row>
      <xdr:rowOff>75107</xdr:rowOff>
    </xdr:to>
    <xdr:pic>
      <xdr:nvPicPr>
        <xdr:cNvPr id="3" name="Billede 2">
          <a:extLst>
            <a:ext uri="{FF2B5EF4-FFF2-40B4-BE49-F238E27FC236}">
              <a16:creationId xmlns:a16="http://schemas.microsoft.com/office/drawing/2014/main" id="{03C68529-1E67-421F-93B4-8BCE5AE31BEA}"/>
            </a:ext>
          </a:extLst>
        </xdr:cNvPr>
        <xdr:cNvPicPr>
          <a:picLocks noChangeAspect="1"/>
        </xdr:cNvPicPr>
      </xdr:nvPicPr>
      <xdr:blipFill>
        <a:blip xmlns:r="http://schemas.openxmlformats.org/officeDocument/2006/relationships" r:embed="rId2"/>
        <a:stretch>
          <a:fillRect/>
        </a:stretch>
      </xdr:blipFill>
      <xdr:spPr>
        <a:xfrm>
          <a:off x="9677802" y="1189300"/>
          <a:ext cx="2657074" cy="7241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85725</xdr:colOff>
      <xdr:row>1</xdr:row>
      <xdr:rowOff>67559</xdr:rowOff>
    </xdr:from>
    <xdr:to>
      <xdr:col>10</xdr:col>
      <xdr:colOff>892658</xdr:colOff>
      <xdr:row>4</xdr:row>
      <xdr:rowOff>160767</xdr:rowOff>
    </xdr:to>
    <xdr:pic>
      <xdr:nvPicPr>
        <xdr:cNvPr id="7" name="Billede 6">
          <a:extLst>
            <a:ext uri="{FF2B5EF4-FFF2-40B4-BE49-F238E27FC236}">
              <a16:creationId xmlns:a16="http://schemas.microsoft.com/office/drawing/2014/main" id="{983DFAC1-2612-4EB7-9194-3C20CC0080BD}"/>
            </a:ext>
          </a:extLst>
        </xdr:cNvPr>
        <xdr:cNvPicPr>
          <a:picLocks noChangeAspect="1"/>
        </xdr:cNvPicPr>
      </xdr:nvPicPr>
      <xdr:blipFill>
        <a:blip xmlns:r="http://schemas.openxmlformats.org/officeDocument/2006/relationships" r:embed="rId1"/>
        <a:stretch>
          <a:fillRect/>
        </a:stretch>
      </xdr:blipFill>
      <xdr:spPr>
        <a:xfrm>
          <a:off x="9677400" y="248534"/>
          <a:ext cx="2654783" cy="655183"/>
        </a:xfrm>
        <a:prstGeom prst="rect">
          <a:avLst/>
        </a:prstGeom>
      </xdr:spPr>
    </xdr:pic>
    <xdr:clientData/>
  </xdr:twoCellAnchor>
  <xdr:twoCellAnchor editAs="oneCell">
    <xdr:from>
      <xdr:col>8</xdr:col>
      <xdr:colOff>86127</xdr:colOff>
      <xdr:row>6</xdr:row>
      <xdr:rowOff>74875</xdr:rowOff>
    </xdr:from>
    <xdr:to>
      <xdr:col>10</xdr:col>
      <xdr:colOff>895351</xdr:colOff>
      <xdr:row>10</xdr:row>
      <xdr:rowOff>75107</xdr:rowOff>
    </xdr:to>
    <xdr:pic>
      <xdr:nvPicPr>
        <xdr:cNvPr id="8" name="Billede 7">
          <a:extLst>
            <a:ext uri="{FF2B5EF4-FFF2-40B4-BE49-F238E27FC236}">
              <a16:creationId xmlns:a16="http://schemas.microsoft.com/office/drawing/2014/main" id="{7615DC39-6B15-483D-AA43-7EF206731E41}"/>
            </a:ext>
          </a:extLst>
        </xdr:cNvPr>
        <xdr:cNvPicPr>
          <a:picLocks noChangeAspect="1"/>
        </xdr:cNvPicPr>
      </xdr:nvPicPr>
      <xdr:blipFill>
        <a:blip xmlns:r="http://schemas.openxmlformats.org/officeDocument/2006/relationships" r:embed="rId2"/>
        <a:stretch>
          <a:fillRect/>
        </a:stretch>
      </xdr:blipFill>
      <xdr:spPr>
        <a:xfrm>
          <a:off x="9677802" y="1189300"/>
          <a:ext cx="2657074" cy="7241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85725</xdr:colOff>
      <xdr:row>1</xdr:row>
      <xdr:rowOff>67559</xdr:rowOff>
    </xdr:from>
    <xdr:to>
      <xdr:col>10</xdr:col>
      <xdr:colOff>892658</xdr:colOff>
      <xdr:row>4</xdr:row>
      <xdr:rowOff>160767</xdr:rowOff>
    </xdr:to>
    <xdr:pic>
      <xdr:nvPicPr>
        <xdr:cNvPr id="2" name="Billede 1">
          <a:extLst>
            <a:ext uri="{FF2B5EF4-FFF2-40B4-BE49-F238E27FC236}">
              <a16:creationId xmlns:a16="http://schemas.microsoft.com/office/drawing/2014/main" id="{E2FC51B3-894D-4C1C-B490-62E8BC8FD3E7}"/>
            </a:ext>
          </a:extLst>
        </xdr:cNvPr>
        <xdr:cNvPicPr>
          <a:picLocks noChangeAspect="1"/>
        </xdr:cNvPicPr>
      </xdr:nvPicPr>
      <xdr:blipFill>
        <a:blip xmlns:r="http://schemas.openxmlformats.org/officeDocument/2006/relationships" r:embed="rId1"/>
        <a:stretch>
          <a:fillRect/>
        </a:stretch>
      </xdr:blipFill>
      <xdr:spPr>
        <a:xfrm>
          <a:off x="9677400" y="248534"/>
          <a:ext cx="2654783" cy="655183"/>
        </a:xfrm>
        <a:prstGeom prst="rect">
          <a:avLst/>
        </a:prstGeom>
      </xdr:spPr>
    </xdr:pic>
    <xdr:clientData/>
  </xdr:twoCellAnchor>
  <xdr:twoCellAnchor editAs="oneCell">
    <xdr:from>
      <xdr:col>8</xdr:col>
      <xdr:colOff>86127</xdr:colOff>
      <xdr:row>6</xdr:row>
      <xdr:rowOff>74875</xdr:rowOff>
    </xdr:from>
    <xdr:to>
      <xdr:col>10</xdr:col>
      <xdr:colOff>895351</xdr:colOff>
      <xdr:row>10</xdr:row>
      <xdr:rowOff>75107</xdr:rowOff>
    </xdr:to>
    <xdr:pic>
      <xdr:nvPicPr>
        <xdr:cNvPr id="3" name="Billede 2">
          <a:extLst>
            <a:ext uri="{FF2B5EF4-FFF2-40B4-BE49-F238E27FC236}">
              <a16:creationId xmlns:a16="http://schemas.microsoft.com/office/drawing/2014/main" id="{FC5028FD-FCA9-4F51-AA8F-E28CC4A72F62}"/>
            </a:ext>
          </a:extLst>
        </xdr:cNvPr>
        <xdr:cNvPicPr>
          <a:picLocks noChangeAspect="1"/>
        </xdr:cNvPicPr>
      </xdr:nvPicPr>
      <xdr:blipFill>
        <a:blip xmlns:r="http://schemas.openxmlformats.org/officeDocument/2006/relationships" r:embed="rId2"/>
        <a:stretch>
          <a:fillRect/>
        </a:stretch>
      </xdr:blipFill>
      <xdr:spPr>
        <a:xfrm>
          <a:off x="9677802" y="1189300"/>
          <a:ext cx="2657074" cy="7241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85725</xdr:colOff>
      <xdr:row>1</xdr:row>
      <xdr:rowOff>67559</xdr:rowOff>
    </xdr:from>
    <xdr:to>
      <xdr:col>10</xdr:col>
      <xdr:colOff>892658</xdr:colOff>
      <xdr:row>4</xdr:row>
      <xdr:rowOff>160767</xdr:rowOff>
    </xdr:to>
    <xdr:pic>
      <xdr:nvPicPr>
        <xdr:cNvPr id="2" name="Billede 1">
          <a:extLst>
            <a:ext uri="{FF2B5EF4-FFF2-40B4-BE49-F238E27FC236}">
              <a16:creationId xmlns:a16="http://schemas.microsoft.com/office/drawing/2014/main" id="{7F48E872-9AD7-4132-8FCC-001A6B453973}"/>
            </a:ext>
          </a:extLst>
        </xdr:cNvPr>
        <xdr:cNvPicPr>
          <a:picLocks noChangeAspect="1"/>
        </xdr:cNvPicPr>
      </xdr:nvPicPr>
      <xdr:blipFill>
        <a:blip xmlns:r="http://schemas.openxmlformats.org/officeDocument/2006/relationships" r:embed="rId1"/>
        <a:stretch>
          <a:fillRect/>
        </a:stretch>
      </xdr:blipFill>
      <xdr:spPr>
        <a:xfrm>
          <a:off x="9677400" y="248534"/>
          <a:ext cx="2654783" cy="655183"/>
        </a:xfrm>
        <a:prstGeom prst="rect">
          <a:avLst/>
        </a:prstGeom>
      </xdr:spPr>
    </xdr:pic>
    <xdr:clientData/>
  </xdr:twoCellAnchor>
  <xdr:twoCellAnchor editAs="oneCell">
    <xdr:from>
      <xdr:col>8</xdr:col>
      <xdr:colOff>86127</xdr:colOff>
      <xdr:row>6</xdr:row>
      <xdr:rowOff>74875</xdr:rowOff>
    </xdr:from>
    <xdr:to>
      <xdr:col>10</xdr:col>
      <xdr:colOff>895351</xdr:colOff>
      <xdr:row>10</xdr:row>
      <xdr:rowOff>75107</xdr:rowOff>
    </xdr:to>
    <xdr:pic>
      <xdr:nvPicPr>
        <xdr:cNvPr id="3" name="Billede 2">
          <a:extLst>
            <a:ext uri="{FF2B5EF4-FFF2-40B4-BE49-F238E27FC236}">
              <a16:creationId xmlns:a16="http://schemas.microsoft.com/office/drawing/2014/main" id="{E5C7B3D2-FCC0-4724-A5BB-155A5D8C7724}"/>
            </a:ext>
          </a:extLst>
        </xdr:cNvPr>
        <xdr:cNvPicPr>
          <a:picLocks noChangeAspect="1"/>
        </xdr:cNvPicPr>
      </xdr:nvPicPr>
      <xdr:blipFill>
        <a:blip xmlns:r="http://schemas.openxmlformats.org/officeDocument/2006/relationships" r:embed="rId2"/>
        <a:stretch>
          <a:fillRect/>
        </a:stretch>
      </xdr:blipFill>
      <xdr:spPr>
        <a:xfrm>
          <a:off x="9677802" y="1189300"/>
          <a:ext cx="2657074" cy="7241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950BF-29D8-46AF-9BB0-4A6AADFA7BD5}">
  <sheetPr>
    <pageSetUpPr fitToPage="1"/>
  </sheetPr>
  <dimension ref="B2:M26"/>
  <sheetViews>
    <sheetView showGridLines="0" tabSelected="1" workbookViewId="0"/>
  </sheetViews>
  <sheetFormatPr defaultRowHeight="15" x14ac:dyDescent="0.25"/>
  <cols>
    <col min="1" max="1" width="3" customWidth="1"/>
    <col min="2" max="2" width="16.7109375" customWidth="1"/>
    <col min="3" max="3" width="16.85546875" bestFit="1" customWidth="1"/>
    <col min="4" max="4" width="21.42578125" customWidth="1"/>
    <col min="5" max="5" width="13.7109375" customWidth="1"/>
    <col min="6" max="6" width="14" customWidth="1"/>
    <col min="7" max="7" width="14.140625" customWidth="1"/>
  </cols>
  <sheetData>
    <row r="2" spans="2:7" x14ac:dyDescent="0.25">
      <c r="B2" s="105" t="s">
        <v>29</v>
      </c>
      <c r="C2" s="106" t="s">
        <v>121</v>
      </c>
      <c r="D2" s="107"/>
      <c r="E2" s="107"/>
      <c r="F2" s="107"/>
      <c r="G2" s="117"/>
    </row>
    <row r="3" spans="2:7" x14ac:dyDescent="0.25">
      <c r="B3" s="108" t="s">
        <v>118</v>
      </c>
      <c r="C3" s="104" t="s">
        <v>119</v>
      </c>
      <c r="D3" s="109"/>
      <c r="E3" s="109"/>
      <c r="F3" s="109"/>
      <c r="G3" s="99"/>
    </row>
    <row r="4" spans="2:7" x14ac:dyDescent="0.25">
      <c r="B4" s="108" t="s">
        <v>30</v>
      </c>
      <c r="C4" s="110" t="s">
        <v>89</v>
      </c>
      <c r="D4" s="109"/>
      <c r="E4" s="109"/>
      <c r="F4" s="109"/>
      <c r="G4" s="99"/>
    </row>
    <row r="5" spans="2:7" x14ac:dyDescent="0.25">
      <c r="B5" s="108" t="s">
        <v>31</v>
      </c>
      <c r="C5" s="110" t="s">
        <v>89</v>
      </c>
      <c r="D5" s="109"/>
      <c r="E5" s="109"/>
      <c r="F5" s="109"/>
      <c r="G5" s="99"/>
    </row>
    <row r="6" spans="2:7" x14ac:dyDescent="0.25">
      <c r="B6" s="108" t="s">
        <v>32</v>
      </c>
      <c r="C6" s="111" t="s">
        <v>87</v>
      </c>
      <c r="D6" s="112"/>
      <c r="E6" s="109"/>
      <c r="F6" s="109"/>
      <c r="G6" s="99"/>
    </row>
    <row r="7" spans="2:7" x14ac:dyDescent="0.25">
      <c r="B7" s="108" t="s">
        <v>33</v>
      </c>
      <c r="C7" s="111" t="s">
        <v>36</v>
      </c>
      <c r="D7" s="112"/>
      <c r="E7" s="109"/>
      <c r="F7" s="109"/>
      <c r="G7" s="99"/>
    </row>
    <row r="8" spans="2:7" x14ac:dyDescent="0.25">
      <c r="B8" s="113" t="s">
        <v>34</v>
      </c>
      <c r="C8" s="104" t="s">
        <v>88</v>
      </c>
      <c r="D8" s="109"/>
      <c r="E8" s="109"/>
      <c r="F8" s="109"/>
      <c r="G8" s="99"/>
    </row>
    <row r="9" spans="2:7" ht="15" customHeight="1" x14ac:dyDescent="0.25">
      <c r="B9" s="108" t="s">
        <v>35</v>
      </c>
      <c r="C9" s="186" t="s">
        <v>122</v>
      </c>
      <c r="D9" s="186"/>
      <c r="E9" s="109"/>
      <c r="F9" s="109"/>
      <c r="G9" s="99"/>
    </row>
    <row r="10" spans="2:7" x14ac:dyDescent="0.25">
      <c r="B10" s="114"/>
      <c r="C10" s="186"/>
      <c r="D10" s="186"/>
      <c r="E10" s="109"/>
      <c r="F10" s="109"/>
      <c r="G10" s="99"/>
    </row>
    <row r="11" spans="2:7" ht="54" customHeight="1" x14ac:dyDescent="0.25">
      <c r="B11" s="115"/>
      <c r="C11" s="187"/>
      <c r="D11" s="187"/>
      <c r="E11" s="116"/>
      <c r="F11" s="116"/>
      <c r="G11" s="118"/>
    </row>
    <row r="13" spans="2:7" x14ac:dyDescent="0.25">
      <c r="B13" s="189" t="s">
        <v>90</v>
      </c>
      <c r="C13" s="190"/>
      <c r="D13" s="190"/>
      <c r="E13" s="190"/>
      <c r="F13" s="190"/>
      <c r="G13" s="191"/>
    </row>
    <row r="14" spans="2:7" ht="53.25" customHeight="1" x14ac:dyDescent="0.25">
      <c r="B14" s="101" t="s">
        <v>91</v>
      </c>
      <c r="C14" s="192" t="s">
        <v>111</v>
      </c>
      <c r="D14" s="192"/>
      <c r="E14" s="192"/>
      <c r="F14" s="192"/>
      <c r="G14" s="192"/>
    </row>
    <row r="15" spans="2:7" ht="95.25" customHeight="1" x14ac:dyDescent="0.25">
      <c r="B15" s="101" t="s">
        <v>92</v>
      </c>
      <c r="C15" s="192" t="s">
        <v>109</v>
      </c>
      <c r="D15" s="192"/>
      <c r="E15" s="192"/>
      <c r="F15" s="192"/>
      <c r="G15" s="192"/>
    </row>
    <row r="16" spans="2:7" ht="184.5" customHeight="1" x14ac:dyDescent="0.25">
      <c r="B16" s="101" t="s">
        <v>93</v>
      </c>
      <c r="C16" s="192" t="s">
        <v>116</v>
      </c>
      <c r="D16" s="192"/>
      <c r="E16" s="192"/>
      <c r="F16" s="192"/>
      <c r="G16" s="192"/>
    </row>
    <row r="17" spans="2:13" ht="38.25" customHeight="1" x14ac:dyDescent="0.25">
      <c r="B17" s="102" t="s">
        <v>94</v>
      </c>
      <c r="C17" s="188" t="s">
        <v>99</v>
      </c>
      <c r="D17" s="188"/>
      <c r="E17" s="188"/>
      <c r="F17" s="188"/>
      <c r="G17" s="188"/>
    </row>
    <row r="18" spans="2:13" x14ac:dyDescent="0.25">
      <c r="B18" s="35" t="s">
        <v>22</v>
      </c>
      <c r="C18" s="35"/>
      <c r="D18" s="36"/>
      <c r="E18" s="36"/>
      <c r="F18" s="36"/>
      <c r="G18" s="33"/>
      <c r="H18" s="1"/>
      <c r="I18" s="1"/>
      <c r="J18" s="1"/>
      <c r="K18" s="1"/>
      <c r="L18" s="1"/>
      <c r="M18" s="1"/>
    </row>
    <row r="19" spans="2:13" ht="21" customHeight="1" x14ac:dyDescent="0.25">
      <c r="B19" s="103"/>
      <c r="C19" s="181" t="s">
        <v>23</v>
      </c>
      <c r="D19" s="182"/>
      <c r="E19" s="182"/>
      <c r="F19" s="182"/>
      <c r="G19" s="183"/>
      <c r="H19" s="1"/>
      <c r="I19" s="1"/>
      <c r="J19" s="1"/>
      <c r="K19" s="1"/>
      <c r="L19" s="1"/>
      <c r="M19" s="1"/>
    </row>
    <row r="20" spans="2:13" ht="31.5" customHeight="1" x14ac:dyDescent="0.25">
      <c r="B20" s="103"/>
      <c r="C20" s="181" t="s">
        <v>96</v>
      </c>
      <c r="D20" s="182"/>
      <c r="E20" s="182"/>
      <c r="F20" s="182"/>
      <c r="G20" s="183"/>
      <c r="H20" s="1"/>
      <c r="I20" s="1"/>
      <c r="J20" s="1"/>
      <c r="K20" s="1"/>
      <c r="L20" s="1"/>
      <c r="M20" s="1"/>
    </row>
    <row r="21" spans="2:13" ht="36.75" customHeight="1" x14ac:dyDescent="0.25">
      <c r="B21" s="103"/>
      <c r="C21" s="181" t="s">
        <v>97</v>
      </c>
      <c r="D21" s="182"/>
      <c r="E21" s="182"/>
      <c r="F21" s="182"/>
      <c r="G21" s="183"/>
      <c r="H21" s="100"/>
      <c r="I21" s="100"/>
      <c r="J21" s="100"/>
      <c r="K21" s="100"/>
      <c r="L21" s="100"/>
      <c r="M21" s="100"/>
    </row>
    <row r="22" spans="2:13" ht="36.75" customHeight="1" x14ac:dyDescent="0.25">
      <c r="B22" s="103"/>
      <c r="C22" s="181" t="s">
        <v>98</v>
      </c>
      <c r="D22" s="182"/>
      <c r="E22" s="182"/>
      <c r="F22" s="182"/>
      <c r="G22" s="183"/>
      <c r="H22" s="1"/>
      <c r="I22" s="1"/>
      <c r="J22" s="1"/>
      <c r="K22" s="1"/>
      <c r="L22" s="1"/>
      <c r="M22" s="1"/>
    </row>
    <row r="23" spans="2:13" ht="25.5" customHeight="1" x14ac:dyDescent="0.25">
      <c r="B23" s="103"/>
      <c r="C23" s="181" t="s">
        <v>95</v>
      </c>
      <c r="D23" s="182"/>
      <c r="E23" s="182"/>
      <c r="F23" s="182"/>
      <c r="G23" s="183"/>
      <c r="H23" s="1"/>
      <c r="I23" s="1"/>
      <c r="J23" s="1"/>
      <c r="K23" s="1"/>
      <c r="L23" s="1"/>
      <c r="M23" s="1"/>
    </row>
    <row r="24" spans="2:13" ht="32.25" customHeight="1" x14ac:dyDescent="0.25">
      <c r="B24" s="103"/>
      <c r="C24" s="181" t="s">
        <v>46</v>
      </c>
      <c r="D24" s="182"/>
      <c r="E24" s="182"/>
      <c r="F24" s="182"/>
      <c r="G24" s="183"/>
      <c r="H24" s="1"/>
      <c r="I24" s="1"/>
      <c r="J24" s="1"/>
      <c r="K24" s="1"/>
      <c r="L24" s="1"/>
      <c r="M24" s="1"/>
    </row>
    <row r="25" spans="2:13" ht="38.25" customHeight="1" x14ac:dyDescent="0.25">
      <c r="B25" s="103"/>
      <c r="C25" s="181" t="s">
        <v>47</v>
      </c>
      <c r="D25" s="182"/>
      <c r="E25" s="182"/>
      <c r="F25" s="182"/>
      <c r="G25" s="183"/>
      <c r="H25" s="1"/>
      <c r="I25" s="1"/>
      <c r="J25" s="1"/>
      <c r="K25" s="1"/>
      <c r="L25" s="1"/>
      <c r="M25" s="1"/>
    </row>
    <row r="26" spans="2:13" ht="38.25" customHeight="1" x14ac:dyDescent="0.25">
      <c r="B26" s="179"/>
      <c r="C26" s="184" t="s">
        <v>110</v>
      </c>
      <c r="D26" s="184"/>
      <c r="E26" s="184"/>
      <c r="F26" s="184"/>
      <c r="G26" s="185"/>
    </row>
  </sheetData>
  <sheetProtection sheet="1" objects="1" scenarios="1"/>
  <mergeCells count="14">
    <mergeCell ref="C9:D11"/>
    <mergeCell ref="C17:G17"/>
    <mergeCell ref="B13:G13"/>
    <mergeCell ref="C14:G14"/>
    <mergeCell ref="C15:G15"/>
    <mergeCell ref="C16:G16"/>
    <mergeCell ref="C25:G25"/>
    <mergeCell ref="C26:G26"/>
    <mergeCell ref="C19:G19"/>
    <mergeCell ref="C20:G20"/>
    <mergeCell ref="C21:G21"/>
    <mergeCell ref="C22:G22"/>
    <mergeCell ref="C23:G23"/>
    <mergeCell ref="C24:G24"/>
  </mergeCells>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R121"/>
  <sheetViews>
    <sheetView showGridLines="0" zoomScaleNormal="100" workbookViewId="0"/>
  </sheetViews>
  <sheetFormatPr defaultColWidth="9.140625" defaultRowHeight="14.25" x14ac:dyDescent="0.2"/>
  <cols>
    <col min="1" max="1" width="3.42578125" style="1" customWidth="1"/>
    <col min="2" max="2" width="42.85546875" style="1" customWidth="1"/>
    <col min="3" max="3" width="12.85546875" style="1" customWidth="1"/>
    <col min="4" max="4" width="17" style="1" customWidth="1"/>
    <col min="5" max="5" width="16" style="1" customWidth="1"/>
    <col min="6" max="6" width="13.42578125" style="1" customWidth="1"/>
    <col min="7" max="7" width="16.85546875" style="1" bestFit="1" customWidth="1"/>
    <col min="8" max="8" width="21.42578125" style="1" customWidth="1"/>
    <col min="9" max="9" width="13.7109375" style="1" customWidth="1"/>
    <col min="10" max="10" width="14" style="1" customWidth="1"/>
    <col min="11" max="11" width="14.140625" style="1" customWidth="1"/>
    <col min="12" max="12" width="5.5703125" style="1" customWidth="1"/>
    <col min="13" max="13" width="39" style="1" customWidth="1"/>
    <col min="14" max="14" width="2.42578125" style="1" customWidth="1"/>
    <col min="15" max="64" width="8.7109375" style="1" customWidth="1"/>
    <col min="65" max="65" width="150.5703125" style="1" customWidth="1"/>
    <col min="66" max="66" width="51.140625" style="1" customWidth="1"/>
    <col min="67" max="67" width="15.85546875" style="1" customWidth="1"/>
    <col min="68" max="68" width="12.140625" style="1" customWidth="1"/>
    <col min="69" max="70" width="12.7109375" style="1" customWidth="1"/>
    <col min="71" max="71" width="12.42578125" style="1" customWidth="1"/>
    <col min="72" max="72" width="12.5703125" style="1" customWidth="1"/>
    <col min="73" max="116" width="10.7109375" style="1" customWidth="1"/>
    <col min="117" max="117" width="3" style="1" customWidth="1"/>
    <col min="118" max="118" width="52.140625" style="1" customWidth="1"/>
    <col min="119" max="119" width="17" style="1" customWidth="1"/>
    <col min="120" max="120" width="13.140625" style="1" customWidth="1"/>
    <col min="121" max="121" width="12.7109375" style="1" customWidth="1"/>
    <col min="122" max="122" width="13.5703125" style="1" customWidth="1"/>
    <col min="123" max="123" width="12.5703125" style="1" customWidth="1"/>
    <col min="124" max="168" width="12.42578125" style="1" customWidth="1"/>
    <col min="169" max="169" width="4.28515625" style="1" customWidth="1"/>
    <col min="170" max="170" width="13.28515625" style="1" customWidth="1"/>
    <col min="171" max="171" width="12.5703125" style="1" customWidth="1"/>
    <col min="172" max="16384" width="9.140625" style="1"/>
  </cols>
  <sheetData>
    <row r="2" spans="2:171" ht="15" x14ac:dyDescent="0.25">
      <c r="B2" s="23" t="s">
        <v>6</v>
      </c>
      <c r="C2" s="25"/>
      <c r="D2" s="26"/>
      <c r="E2" s="11"/>
      <c r="F2" s="19" t="str">
        <f>Introduktion!B2</f>
        <v>Udgiver:</v>
      </c>
      <c r="G2" s="32" t="str">
        <f>Introduktion!C2</f>
        <v>Innovationscenter for Økologisk landbrug</v>
      </c>
      <c r="H2" s="32"/>
      <c r="I2" s="32"/>
      <c r="J2" s="32"/>
      <c r="K2" s="119"/>
    </row>
    <row r="3" spans="2:171" ht="15" x14ac:dyDescent="0.25">
      <c r="B3" s="27"/>
      <c r="C3" s="28"/>
      <c r="D3" s="29"/>
      <c r="E3" s="11"/>
      <c r="F3" s="120" t="str">
        <f>Introduktion!B3</f>
        <v>Titel :</v>
      </c>
      <c r="G3" s="98" t="str">
        <f>Introduktion!C3</f>
        <v>"Nøddeknækkeren"</v>
      </c>
      <c r="H3" s="98"/>
      <c r="I3" s="98"/>
      <c r="J3" s="98"/>
      <c r="K3" s="121"/>
    </row>
    <row r="4" spans="2:171" x14ac:dyDescent="0.2">
      <c r="F4" s="120" t="str">
        <f>Introduktion!B4</f>
        <v>Udgivelsesdato:</v>
      </c>
      <c r="G4" s="98" t="str">
        <f>Introduktion!C4</f>
        <v>15.11.2023</v>
      </c>
      <c r="H4" s="98"/>
      <c r="I4" s="98"/>
      <c r="J4" s="98"/>
      <c r="K4" s="121"/>
    </row>
    <row r="5" spans="2:171" ht="15" customHeight="1" x14ac:dyDescent="0.25">
      <c r="B5" s="3" t="s">
        <v>2</v>
      </c>
      <c r="C5" s="79">
        <v>50</v>
      </c>
      <c r="D5" s="3" t="s">
        <v>9</v>
      </c>
      <c r="F5" s="120" t="str">
        <f>Introduktion!B5</f>
        <v>Ajourført</v>
      </c>
      <c r="G5" s="98" t="str">
        <f>Introduktion!C5</f>
        <v>15.11.2023</v>
      </c>
      <c r="H5" s="98"/>
      <c r="I5" s="98"/>
      <c r="J5" s="98"/>
      <c r="K5" s="121"/>
      <c r="O5" s="15" t="s">
        <v>22</v>
      </c>
      <c r="P5" s="17"/>
      <c r="Q5" s="17"/>
      <c r="R5" s="17"/>
      <c r="S5" s="17"/>
      <c r="T5" s="17"/>
      <c r="U5" s="17"/>
      <c r="V5" s="17"/>
      <c r="W5" s="17"/>
      <c r="X5" s="17"/>
      <c r="Y5" s="17"/>
      <c r="Z5" s="18"/>
      <c r="AB5" s="193" t="s">
        <v>100</v>
      </c>
      <c r="AC5" s="194"/>
      <c r="AD5" s="194"/>
      <c r="AE5" s="194"/>
      <c r="AF5" s="194"/>
      <c r="AG5" s="194"/>
      <c r="AH5" s="194"/>
      <c r="AI5" s="194"/>
      <c r="AJ5" s="194"/>
      <c r="AK5" s="194"/>
      <c r="AL5" s="194"/>
      <c r="AM5" s="194"/>
      <c r="AN5" s="195"/>
    </row>
    <row r="6" spans="2:171" x14ac:dyDescent="0.2">
      <c r="B6" s="3" t="s">
        <v>1</v>
      </c>
      <c r="C6" s="80">
        <v>0.04</v>
      </c>
      <c r="D6" s="3" t="s">
        <v>10</v>
      </c>
      <c r="F6" s="120" t="str">
        <f>Introduktion!B6</f>
        <v>Forfatter:</v>
      </c>
      <c r="G6" s="98" t="str">
        <f>Introduktion!C6</f>
        <v>Michael Højholdt, SEGES Innovation</v>
      </c>
      <c r="H6" s="98"/>
      <c r="I6" s="98"/>
      <c r="J6" s="98"/>
      <c r="K6" s="121"/>
      <c r="O6" s="35" t="s">
        <v>23</v>
      </c>
      <c r="P6" s="36"/>
      <c r="Q6" s="36"/>
      <c r="R6" s="36"/>
      <c r="S6" s="36"/>
      <c r="T6" s="36"/>
      <c r="U6" s="36"/>
      <c r="V6" s="36"/>
      <c r="W6" s="36"/>
      <c r="X6" s="36"/>
      <c r="Y6" s="36"/>
      <c r="Z6" s="33"/>
      <c r="AB6" s="196"/>
      <c r="AC6" s="197"/>
      <c r="AD6" s="197"/>
      <c r="AE6" s="197"/>
      <c r="AF6" s="197"/>
      <c r="AG6" s="197"/>
      <c r="AH6" s="197"/>
      <c r="AI6" s="197"/>
      <c r="AJ6" s="197"/>
      <c r="AK6" s="197"/>
      <c r="AL6" s="197"/>
      <c r="AM6" s="197"/>
      <c r="AN6" s="198"/>
    </row>
    <row r="7" spans="2:171" x14ac:dyDescent="0.2">
      <c r="B7" s="3" t="s">
        <v>3</v>
      </c>
      <c r="C7" s="80">
        <v>0.02</v>
      </c>
      <c r="D7" s="3" t="s">
        <v>10</v>
      </c>
      <c r="F7" s="120" t="str">
        <f>Introduktion!B7</f>
        <v>Version:</v>
      </c>
      <c r="G7" s="98" t="str">
        <f>Introduktion!C7</f>
        <v>1.00</v>
      </c>
      <c r="H7" s="98"/>
      <c r="I7" s="98"/>
      <c r="J7" s="98"/>
      <c r="K7" s="121"/>
      <c r="O7" s="9" t="s">
        <v>96</v>
      </c>
      <c r="Z7" s="24"/>
      <c r="AB7" s="196"/>
      <c r="AC7" s="197"/>
      <c r="AD7" s="197"/>
      <c r="AE7" s="197"/>
      <c r="AF7" s="197"/>
      <c r="AG7" s="197"/>
      <c r="AH7" s="197"/>
      <c r="AI7" s="197"/>
      <c r="AJ7" s="197"/>
      <c r="AK7" s="197"/>
      <c r="AL7" s="197"/>
      <c r="AM7" s="197"/>
      <c r="AN7" s="198"/>
    </row>
    <row r="8" spans="2:171" ht="14.25" customHeight="1" x14ac:dyDescent="0.2">
      <c r="B8" s="3" t="s">
        <v>4</v>
      </c>
      <c r="C8" s="39">
        <f>(1+C6)/(1+C7)-1</f>
        <v>1.9607843137254832E-2</v>
      </c>
      <c r="D8" s="3" t="s">
        <v>10</v>
      </c>
      <c r="F8" s="120" t="str">
        <f>Introduktion!B8</f>
        <v>Dokument:</v>
      </c>
      <c r="G8" s="98" t="str">
        <f>Introduktion!C8</f>
        <v>Se artikel</v>
      </c>
      <c r="H8" s="98"/>
      <c r="I8" s="98"/>
      <c r="J8" s="98"/>
      <c r="K8" s="121"/>
      <c r="O8" s="181" t="s">
        <v>97</v>
      </c>
      <c r="P8" s="182"/>
      <c r="Q8" s="182"/>
      <c r="R8" s="182"/>
      <c r="S8" s="182"/>
      <c r="T8" s="182"/>
      <c r="U8" s="182"/>
      <c r="V8" s="182"/>
      <c r="W8" s="182"/>
      <c r="X8" s="182"/>
      <c r="Y8" s="182"/>
      <c r="Z8" s="183"/>
      <c r="AB8" s="196"/>
      <c r="AC8" s="197"/>
      <c r="AD8" s="197"/>
      <c r="AE8" s="197"/>
      <c r="AF8" s="197"/>
      <c r="AG8" s="197"/>
      <c r="AH8" s="197"/>
      <c r="AI8" s="197"/>
      <c r="AJ8" s="197"/>
      <c r="AK8" s="197"/>
      <c r="AL8" s="197"/>
      <c r="AM8" s="197"/>
      <c r="AN8" s="198"/>
    </row>
    <row r="9" spans="2:171" ht="14.25" customHeight="1" x14ac:dyDescent="0.2">
      <c r="B9" s="4"/>
      <c r="C9" s="17"/>
      <c r="D9" s="18"/>
      <c r="E9" s="34"/>
      <c r="F9" s="120" t="str">
        <f>Introduktion!B9</f>
        <v>Ansvar:</v>
      </c>
      <c r="G9" s="186" t="str">
        <f>Introduktion!C9</f>
        <v>Innovationscenter for Økologisk Landbrug påtager sig intet ansvar for tab, herunder driftstab, avancetab eller anden form for direkte eller indirekte tab ved anvendelse af dette værktøj eller tilknyttede informationer og applikationer.</v>
      </c>
      <c r="H9" s="186"/>
      <c r="I9" s="186"/>
      <c r="J9" s="186"/>
      <c r="K9" s="220"/>
      <c r="O9" s="181"/>
      <c r="P9" s="182"/>
      <c r="Q9" s="182"/>
      <c r="R9" s="182"/>
      <c r="S9" s="182"/>
      <c r="T9" s="182"/>
      <c r="U9" s="182"/>
      <c r="V9" s="182"/>
      <c r="W9" s="182"/>
      <c r="X9" s="182"/>
      <c r="Y9" s="182"/>
      <c r="Z9" s="183"/>
      <c r="AB9" s="196"/>
      <c r="AC9" s="197"/>
      <c r="AD9" s="197"/>
      <c r="AE9" s="197"/>
      <c r="AF9" s="197"/>
      <c r="AG9" s="197"/>
      <c r="AH9" s="197"/>
      <c r="AI9" s="197"/>
      <c r="AJ9" s="197"/>
      <c r="AK9" s="197"/>
      <c r="AL9" s="197"/>
      <c r="AM9" s="197"/>
      <c r="AN9" s="198"/>
    </row>
    <row r="10" spans="2:171" x14ac:dyDescent="0.2">
      <c r="B10" s="4" t="s">
        <v>72</v>
      </c>
      <c r="C10" s="3" t="s">
        <v>27</v>
      </c>
      <c r="D10" s="18" t="s">
        <v>26</v>
      </c>
      <c r="E10" s="34"/>
      <c r="F10" s="120"/>
      <c r="G10" s="186"/>
      <c r="H10" s="186"/>
      <c r="I10" s="186"/>
      <c r="J10" s="186"/>
      <c r="K10" s="220"/>
      <c r="O10" s="9" t="s">
        <v>98</v>
      </c>
      <c r="Z10" s="24"/>
      <c r="AB10" s="196"/>
      <c r="AC10" s="197"/>
      <c r="AD10" s="197"/>
      <c r="AE10" s="197"/>
      <c r="AF10" s="197"/>
      <c r="AG10" s="197"/>
      <c r="AH10" s="197"/>
      <c r="AI10" s="197"/>
      <c r="AJ10" s="197"/>
      <c r="AK10" s="197"/>
      <c r="AL10" s="197"/>
      <c r="AM10" s="197"/>
      <c r="AN10" s="198"/>
    </row>
    <row r="11" spans="2:171" x14ac:dyDescent="0.2">
      <c r="B11" s="81" t="s">
        <v>117</v>
      </c>
      <c r="C11" s="81"/>
      <c r="D11" s="125" t="s">
        <v>120</v>
      </c>
      <c r="F11" s="122"/>
      <c r="G11" s="187"/>
      <c r="H11" s="187"/>
      <c r="I11" s="187"/>
      <c r="J11" s="187"/>
      <c r="K11" s="221"/>
      <c r="O11" s="9" t="s">
        <v>95</v>
      </c>
      <c r="Z11" s="24"/>
      <c r="AB11" s="196"/>
      <c r="AC11" s="197"/>
      <c r="AD11" s="197"/>
      <c r="AE11" s="197"/>
      <c r="AF11" s="197"/>
      <c r="AG11" s="197"/>
      <c r="AH11" s="197"/>
      <c r="AI11" s="197"/>
      <c r="AJ11" s="197"/>
      <c r="AK11" s="197"/>
      <c r="AL11" s="197"/>
      <c r="AM11" s="197"/>
      <c r="AN11" s="198"/>
    </row>
    <row r="12" spans="2:171" x14ac:dyDescent="0.2">
      <c r="O12" s="9" t="s">
        <v>46</v>
      </c>
      <c r="Z12" s="24"/>
      <c r="AB12" s="196"/>
      <c r="AC12" s="197"/>
      <c r="AD12" s="197"/>
      <c r="AE12" s="197"/>
      <c r="AF12" s="197"/>
      <c r="AG12" s="197"/>
      <c r="AH12" s="197"/>
      <c r="AI12" s="197"/>
      <c r="AJ12" s="197"/>
      <c r="AK12" s="197"/>
      <c r="AL12" s="197"/>
      <c r="AM12" s="197"/>
      <c r="AN12" s="198"/>
    </row>
    <row r="13" spans="2:171" x14ac:dyDescent="0.2">
      <c r="O13" s="20" t="s">
        <v>47</v>
      </c>
      <c r="P13" s="21"/>
      <c r="Q13" s="21"/>
      <c r="R13" s="21"/>
      <c r="S13" s="21"/>
      <c r="T13" s="21"/>
      <c r="U13" s="21"/>
      <c r="V13" s="21"/>
      <c r="W13" s="21"/>
      <c r="X13" s="21"/>
      <c r="Y13" s="21"/>
      <c r="Z13" s="22"/>
      <c r="AB13" s="199"/>
      <c r="AC13" s="200"/>
      <c r="AD13" s="200"/>
      <c r="AE13" s="200"/>
      <c r="AF13" s="200"/>
      <c r="AG13" s="200"/>
      <c r="AH13" s="200"/>
      <c r="AI13" s="200"/>
      <c r="AJ13" s="200"/>
      <c r="AK13" s="200"/>
      <c r="AL13" s="200"/>
      <c r="AM13" s="200"/>
      <c r="AN13" s="201"/>
    </row>
    <row r="15" spans="2:171" ht="30.75" customHeight="1" x14ac:dyDescent="0.25">
      <c r="B15" s="31" t="s">
        <v>0</v>
      </c>
      <c r="C15" s="31" t="s">
        <v>50</v>
      </c>
      <c r="D15" s="31" t="s">
        <v>11</v>
      </c>
      <c r="E15" s="31" t="s">
        <v>49</v>
      </c>
      <c r="F15" s="31" t="s">
        <v>45</v>
      </c>
      <c r="G15" s="31" t="s">
        <v>40</v>
      </c>
      <c r="H15" s="31" t="s">
        <v>48</v>
      </c>
      <c r="I15" s="31" t="s">
        <v>7</v>
      </c>
      <c r="J15" s="31" t="s">
        <v>15</v>
      </c>
      <c r="K15" s="31" t="s">
        <v>16</v>
      </c>
      <c r="M15" s="31" t="str">
        <f>B15</f>
        <v>Handling</v>
      </c>
      <c r="O15" s="12" t="s">
        <v>71</v>
      </c>
      <c r="P15" s="9"/>
      <c r="BO15" s="11" t="s">
        <v>28</v>
      </c>
      <c r="DO15" s="11" t="s">
        <v>8</v>
      </c>
    </row>
    <row r="16" spans="2:171" ht="15" x14ac:dyDescent="0.25">
      <c r="B16" s="7"/>
      <c r="C16" s="7"/>
      <c r="D16" s="44" t="s">
        <v>42</v>
      </c>
      <c r="E16" s="44" t="s">
        <v>43</v>
      </c>
      <c r="F16" s="44" t="s">
        <v>43</v>
      </c>
      <c r="G16" s="44" t="s">
        <v>43</v>
      </c>
      <c r="H16" s="44" t="s">
        <v>41</v>
      </c>
      <c r="I16" s="44" t="s">
        <v>7</v>
      </c>
      <c r="J16" s="44" t="s">
        <v>41</v>
      </c>
      <c r="K16" s="44" t="s">
        <v>41</v>
      </c>
      <c r="M16" s="7">
        <f t="shared" ref="M16:M64" si="0">B16</f>
        <v>0</v>
      </c>
      <c r="O16" s="44">
        <v>1</v>
      </c>
      <c r="P16" s="44">
        <v>2</v>
      </c>
      <c r="Q16" s="44">
        <v>3</v>
      </c>
      <c r="R16" s="44">
        <v>4</v>
      </c>
      <c r="S16" s="44">
        <v>5</v>
      </c>
      <c r="T16" s="44">
        <v>6</v>
      </c>
      <c r="U16" s="44">
        <v>7</v>
      </c>
      <c r="V16" s="44">
        <v>8</v>
      </c>
      <c r="W16" s="44">
        <v>9</v>
      </c>
      <c r="X16" s="44">
        <v>10</v>
      </c>
      <c r="Y16" s="44">
        <v>11</v>
      </c>
      <c r="Z16" s="44">
        <v>12</v>
      </c>
      <c r="AA16" s="44">
        <v>13</v>
      </c>
      <c r="AB16" s="44">
        <v>14</v>
      </c>
      <c r="AC16" s="44">
        <v>15</v>
      </c>
      <c r="AD16" s="44">
        <v>16</v>
      </c>
      <c r="AE16" s="44">
        <v>17</v>
      </c>
      <c r="AF16" s="44">
        <v>18</v>
      </c>
      <c r="AG16" s="44">
        <v>19</v>
      </c>
      <c r="AH16" s="44">
        <v>20</v>
      </c>
      <c r="AI16" s="44">
        <v>21</v>
      </c>
      <c r="AJ16" s="44">
        <v>22</v>
      </c>
      <c r="AK16" s="44">
        <v>23</v>
      </c>
      <c r="AL16" s="44">
        <v>24</v>
      </c>
      <c r="AM16" s="44">
        <v>25</v>
      </c>
      <c r="AN16" s="44">
        <v>26</v>
      </c>
      <c r="AO16" s="44">
        <v>27</v>
      </c>
      <c r="AP16" s="44">
        <v>28</v>
      </c>
      <c r="AQ16" s="44">
        <v>29</v>
      </c>
      <c r="AR16" s="44">
        <v>30</v>
      </c>
      <c r="AS16" s="44">
        <v>31</v>
      </c>
      <c r="AT16" s="44">
        <v>32</v>
      </c>
      <c r="AU16" s="44">
        <v>33</v>
      </c>
      <c r="AV16" s="44">
        <v>34</v>
      </c>
      <c r="AW16" s="44">
        <v>35</v>
      </c>
      <c r="AX16" s="44">
        <v>36</v>
      </c>
      <c r="AY16" s="44">
        <v>37</v>
      </c>
      <c r="AZ16" s="44">
        <v>38</v>
      </c>
      <c r="BA16" s="44">
        <v>39</v>
      </c>
      <c r="BB16" s="44">
        <v>40</v>
      </c>
      <c r="BC16" s="44">
        <v>41</v>
      </c>
      <c r="BD16" s="44">
        <v>42</v>
      </c>
      <c r="BE16" s="44">
        <v>43</v>
      </c>
      <c r="BF16" s="44">
        <v>44</v>
      </c>
      <c r="BG16" s="44">
        <v>45</v>
      </c>
      <c r="BH16" s="44">
        <v>46</v>
      </c>
      <c r="BI16" s="44">
        <v>47</v>
      </c>
      <c r="BJ16" s="44">
        <v>48</v>
      </c>
      <c r="BK16" s="44">
        <v>49</v>
      </c>
      <c r="BL16" s="44">
        <v>50</v>
      </c>
      <c r="BN16" s="11"/>
      <c r="BO16" s="44">
        <v>1</v>
      </c>
      <c r="BP16" s="44">
        <f t="shared" ref="BP16:CU16" si="1">P16</f>
        <v>2</v>
      </c>
      <c r="BQ16" s="44">
        <f t="shared" si="1"/>
        <v>3</v>
      </c>
      <c r="BR16" s="44">
        <f t="shared" si="1"/>
        <v>4</v>
      </c>
      <c r="BS16" s="44">
        <f t="shared" si="1"/>
        <v>5</v>
      </c>
      <c r="BT16" s="44">
        <f t="shared" si="1"/>
        <v>6</v>
      </c>
      <c r="BU16" s="44">
        <f t="shared" si="1"/>
        <v>7</v>
      </c>
      <c r="BV16" s="44">
        <f t="shared" si="1"/>
        <v>8</v>
      </c>
      <c r="BW16" s="44">
        <f t="shared" si="1"/>
        <v>9</v>
      </c>
      <c r="BX16" s="44">
        <f t="shared" si="1"/>
        <v>10</v>
      </c>
      <c r="BY16" s="44">
        <f t="shared" si="1"/>
        <v>11</v>
      </c>
      <c r="BZ16" s="44">
        <f t="shared" si="1"/>
        <v>12</v>
      </c>
      <c r="CA16" s="44">
        <f t="shared" si="1"/>
        <v>13</v>
      </c>
      <c r="CB16" s="44">
        <f t="shared" si="1"/>
        <v>14</v>
      </c>
      <c r="CC16" s="44">
        <f t="shared" si="1"/>
        <v>15</v>
      </c>
      <c r="CD16" s="44">
        <f t="shared" si="1"/>
        <v>16</v>
      </c>
      <c r="CE16" s="44">
        <f t="shared" si="1"/>
        <v>17</v>
      </c>
      <c r="CF16" s="44">
        <f t="shared" si="1"/>
        <v>18</v>
      </c>
      <c r="CG16" s="44">
        <f t="shared" si="1"/>
        <v>19</v>
      </c>
      <c r="CH16" s="44">
        <f t="shared" si="1"/>
        <v>20</v>
      </c>
      <c r="CI16" s="44">
        <f t="shared" si="1"/>
        <v>21</v>
      </c>
      <c r="CJ16" s="44">
        <f t="shared" si="1"/>
        <v>22</v>
      </c>
      <c r="CK16" s="44">
        <f t="shared" si="1"/>
        <v>23</v>
      </c>
      <c r="CL16" s="44">
        <f t="shared" si="1"/>
        <v>24</v>
      </c>
      <c r="CM16" s="44">
        <f t="shared" si="1"/>
        <v>25</v>
      </c>
      <c r="CN16" s="44">
        <f t="shared" si="1"/>
        <v>26</v>
      </c>
      <c r="CO16" s="44">
        <f t="shared" si="1"/>
        <v>27</v>
      </c>
      <c r="CP16" s="44">
        <f t="shared" si="1"/>
        <v>28</v>
      </c>
      <c r="CQ16" s="44">
        <f t="shared" si="1"/>
        <v>29</v>
      </c>
      <c r="CR16" s="44">
        <f t="shared" si="1"/>
        <v>30</v>
      </c>
      <c r="CS16" s="44">
        <f t="shared" si="1"/>
        <v>31</v>
      </c>
      <c r="CT16" s="44">
        <f t="shared" si="1"/>
        <v>32</v>
      </c>
      <c r="CU16" s="44">
        <f t="shared" si="1"/>
        <v>33</v>
      </c>
      <c r="CV16" s="44">
        <f t="shared" ref="CV16:DL16" si="2">AV16</f>
        <v>34</v>
      </c>
      <c r="CW16" s="44">
        <f t="shared" si="2"/>
        <v>35</v>
      </c>
      <c r="CX16" s="44">
        <f t="shared" si="2"/>
        <v>36</v>
      </c>
      <c r="CY16" s="44">
        <f t="shared" si="2"/>
        <v>37</v>
      </c>
      <c r="CZ16" s="44">
        <f t="shared" si="2"/>
        <v>38</v>
      </c>
      <c r="DA16" s="44">
        <f t="shared" si="2"/>
        <v>39</v>
      </c>
      <c r="DB16" s="44">
        <f t="shared" si="2"/>
        <v>40</v>
      </c>
      <c r="DC16" s="44">
        <f t="shared" si="2"/>
        <v>41</v>
      </c>
      <c r="DD16" s="44">
        <f t="shared" si="2"/>
        <v>42</v>
      </c>
      <c r="DE16" s="44">
        <f t="shared" si="2"/>
        <v>43</v>
      </c>
      <c r="DF16" s="44">
        <f t="shared" si="2"/>
        <v>44</v>
      </c>
      <c r="DG16" s="44">
        <f t="shared" si="2"/>
        <v>45</v>
      </c>
      <c r="DH16" s="44">
        <f t="shared" si="2"/>
        <v>46</v>
      </c>
      <c r="DI16" s="44">
        <f t="shared" si="2"/>
        <v>47</v>
      </c>
      <c r="DJ16" s="44">
        <f t="shared" si="2"/>
        <v>48</v>
      </c>
      <c r="DK16" s="44">
        <f t="shared" si="2"/>
        <v>49</v>
      </c>
      <c r="DL16" s="44">
        <f t="shared" si="2"/>
        <v>50</v>
      </c>
      <c r="DO16" s="44">
        <v>1</v>
      </c>
      <c r="DP16" s="44">
        <f t="shared" ref="DP16:EU16" si="3">BP16</f>
        <v>2</v>
      </c>
      <c r="DQ16" s="44">
        <f t="shared" si="3"/>
        <v>3</v>
      </c>
      <c r="DR16" s="44">
        <f t="shared" si="3"/>
        <v>4</v>
      </c>
      <c r="DS16" s="44">
        <f t="shared" si="3"/>
        <v>5</v>
      </c>
      <c r="DT16" s="44">
        <f t="shared" si="3"/>
        <v>6</v>
      </c>
      <c r="DU16" s="44">
        <f t="shared" si="3"/>
        <v>7</v>
      </c>
      <c r="DV16" s="44">
        <f t="shared" si="3"/>
        <v>8</v>
      </c>
      <c r="DW16" s="44">
        <f t="shared" si="3"/>
        <v>9</v>
      </c>
      <c r="DX16" s="44">
        <f t="shared" si="3"/>
        <v>10</v>
      </c>
      <c r="DY16" s="44">
        <f t="shared" si="3"/>
        <v>11</v>
      </c>
      <c r="DZ16" s="44">
        <f t="shared" si="3"/>
        <v>12</v>
      </c>
      <c r="EA16" s="44">
        <f t="shared" si="3"/>
        <v>13</v>
      </c>
      <c r="EB16" s="44">
        <f t="shared" si="3"/>
        <v>14</v>
      </c>
      <c r="EC16" s="44">
        <f t="shared" si="3"/>
        <v>15</v>
      </c>
      <c r="ED16" s="44">
        <f t="shared" si="3"/>
        <v>16</v>
      </c>
      <c r="EE16" s="44">
        <f t="shared" si="3"/>
        <v>17</v>
      </c>
      <c r="EF16" s="44">
        <f t="shared" si="3"/>
        <v>18</v>
      </c>
      <c r="EG16" s="44">
        <f t="shared" si="3"/>
        <v>19</v>
      </c>
      <c r="EH16" s="44">
        <f t="shared" si="3"/>
        <v>20</v>
      </c>
      <c r="EI16" s="44">
        <f t="shared" si="3"/>
        <v>21</v>
      </c>
      <c r="EJ16" s="44">
        <f t="shared" si="3"/>
        <v>22</v>
      </c>
      <c r="EK16" s="44">
        <f t="shared" si="3"/>
        <v>23</v>
      </c>
      <c r="EL16" s="44">
        <f t="shared" si="3"/>
        <v>24</v>
      </c>
      <c r="EM16" s="44">
        <f t="shared" si="3"/>
        <v>25</v>
      </c>
      <c r="EN16" s="44">
        <f t="shared" si="3"/>
        <v>26</v>
      </c>
      <c r="EO16" s="44">
        <f t="shared" si="3"/>
        <v>27</v>
      </c>
      <c r="EP16" s="44">
        <f t="shared" si="3"/>
        <v>28</v>
      </c>
      <c r="EQ16" s="44">
        <f t="shared" si="3"/>
        <v>29</v>
      </c>
      <c r="ER16" s="44">
        <f t="shared" si="3"/>
        <v>30</v>
      </c>
      <c r="ES16" s="44">
        <f t="shared" si="3"/>
        <v>31</v>
      </c>
      <c r="ET16" s="44">
        <f t="shared" si="3"/>
        <v>32</v>
      </c>
      <c r="EU16" s="44">
        <f t="shared" si="3"/>
        <v>33</v>
      </c>
      <c r="EV16" s="44">
        <f t="shared" ref="EV16:FL16" si="4">CV16</f>
        <v>34</v>
      </c>
      <c r="EW16" s="44">
        <f t="shared" si="4"/>
        <v>35</v>
      </c>
      <c r="EX16" s="44">
        <f t="shared" si="4"/>
        <v>36</v>
      </c>
      <c r="EY16" s="44">
        <f t="shared" si="4"/>
        <v>37</v>
      </c>
      <c r="EZ16" s="44">
        <f t="shared" si="4"/>
        <v>38</v>
      </c>
      <c r="FA16" s="44">
        <f t="shared" si="4"/>
        <v>39</v>
      </c>
      <c r="FB16" s="44">
        <f t="shared" si="4"/>
        <v>40</v>
      </c>
      <c r="FC16" s="44">
        <f t="shared" si="4"/>
        <v>41</v>
      </c>
      <c r="FD16" s="44">
        <f t="shared" si="4"/>
        <v>42</v>
      </c>
      <c r="FE16" s="44">
        <f t="shared" si="4"/>
        <v>43</v>
      </c>
      <c r="FF16" s="44">
        <f t="shared" si="4"/>
        <v>44</v>
      </c>
      <c r="FG16" s="44">
        <f t="shared" si="4"/>
        <v>45</v>
      </c>
      <c r="FH16" s="44">
        <f t="shared" si="4"/>
        <v>46</v>
      </c>
      <c r="FI16" s="44">
        <f t="shared" si="4"/>
        <v>47</v>
      </c>
      <c r="FJ16" s="44">
        <f t="shared" si="4"/>
        <v>48</v>
      </c>
      <c r="FK16" s="44">
        <f t="shared" si="4"/>
        <v>49</v>
      </c>
      <c r="FL16" s="44">
        <f t="shared" si="4"/>
        <v>50</v>
      </c>
      <c r="FN16" s="7" t="s">
        <v>38</v>
      </c>
      <c r="FO16" s="7" t="s">
        <v>37</v>
      </c>
    </row>
    <row r="17" spans="1:252" ht="14.25" customHeight="1" x14ac:dyDescent="0.25">
      <c r="B17" s="7" t="s">
        <v>44</v>
      </c>
      <c r="C17" s="49"/>
      <c r="D17" s="210" t="s">
        <v>62</v>
      </c>
      <c r="E17" s="210"/>
      <c r="F17" s="211"/>
      <c r="G17" s="211"/>
      <c r="H17" s="211"/>
      <c r="I17" s="50"/>
      <c r="J17" s="51"/>
      <c r="K17" s="55">
        <f>SUM(K18:K23)</f>
        <v>27359.746550337128</v>
      </c>
      <c r="L17" s="2"/>
      <c r="M17" s="7" t="str">
        <f t="shared" si="0"/>
        <v>Udbytte</v>
      </c>
      <c r="N17" s="2"/>
      <c r="O17" s="47"/>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2"/>
      <c r="BN17" s="7" t="str">
        <f t="shared" ref="BN17:BN64" si="5">B17</f>
        <v>Udbytte</v>
      </c>
      <c r="BO17" s="58">
        <f>SUM(BO18:BO23)</f>
        <v>0</v>
      </c>
      <c r="BP17" s="58">
        <f t="shared" ref="BP17:DL17" si="6">SUM(BP18:BP23)</f>
        <v>0</v>
      </c>
      <c r="BQ17" s="58">
        <f t="shared" si="6"/>
        <v>0</v>
      </c>
      <c r="BR17" s="58">
        <f t="shared" si="6"/>
        <v>3800</v>
      </c>
      <c r="BS17" s="58">
        <f t="shared" si="6"/>
        <v>3800</v>
      </c>
      <c r="BT17" s="58">
        <f t="shared" si="6"/>
        <v>7600</v>
      </c>
      <c r="BU17" s="58">
        <f t="shared" si="6"/>
        <v>9600</v>
      </c>
      <c r="BV17" s="58">
        <f t="shared" si="6"/>
        <v>9600</v>
      </c>
      <c r="BW17" s="58">
        <f t="shared" si="6"/>
        <v>15400</v>
      </c>
      <c r="BX17" s="58">
        <f t="shared" si="6"/>
        <v>15400</v>
      </c>
      <c r="BY17" s="58">
        <f t="shared" si="6"/>
        <v>19000</v>
      </c>
      <c r="BZ17" s="58">
        <f t="shared" si="6"/>
        <v>19000</v>
      </c>
      <c r="CA17" s="58">
        <f t="shared" si="6"/>
        <v>26800</v>
      </c>
      <c r="CB17" s="58">
        <f t="shared" si="6"/>
        <v>26800</v>
      </c>
      <c r="CC17" s="58">
        <f t="shared" si="6"/>
        <v>30400</v>
      </c>
      <c r="CD17" s="58">
        <f t="shared" si="6"/>
        <v>19000</v>
      </c>
      <c r="CE17" s="58">
        <f t="shared" si="6"/>
        <v>34200</v>
      </c>
      <c r="CF17" s="58">
        <f t="shared" si="6"/>
        <v>38000</v>
      </c>
      <c r="CG17" s="58">
        <f t="shared" si="6"/>
        <v>45400</v>
      </c>
      <c r="CH17" s="58">
        <f t="shared" si="6"/>
        <v>57000</v>
      </c>
      <c r="CI17" s="58">
        <f t="shared" si="6"/>
        <v>19000</v>
      </c>
      <c r="CJ17" s="58">
        <f t="shared" si="6"/>
        <v>76000</v>
      </c>
      <c r="CK17" s="58">
        <f t="shared" si="6"/>
        <v>76000</v>
      </c>
      <c r="CL17" s="58">
        <f t="shared" si="6"/>
        <v>57000</v>
      </c>
      <c r="CM17" s="58">
        <f t="shared" si="6"/>
        <v>76000</v>
      </c>
      <c r="CN17" s="58">
        <f t="shared" si="6"/>
        <v>76000</v>
      </c>
      <c r="CO17" s="58">
        <f t="shared" si="6"/>
        <v>76000</v>
      </c>
      <c r="CP17" s="58">
        <f t="shared" si="6"/>
        <v>76000</v>
      </c>
      <c r="CQ17" s="58">
        <f t="shared" si="6"/>
        <v>64000</v>
      </c>
      <c r="CR17" s="58">
        <f t="shared" si="6"/>
        <v>76000</v>
      </c>
      <c r="CS17" s="58">
        <f t="shared" si="6"/>
        <v>76000</v>
      </c>
      <c r="CT17" s="58">
        <f t="shared" si="6"/>
        <v>76000</v>
      </c>
      <c r="CU17" s="58">
        <f t="shared" si="6"/>
        <v>76000</v>
      </c>
      <c r="CV17" s="58">
        <f t="shared" si="6"/>
        <v>64000</v>
      </c>
      <c r="CW17" s="58">
        <f t="shared" si="6"/>
        <v>76000</v>
      </c>
      <c r="CX17" s="58">
        <f t="shared" si="6"/>
        <v>76000</v>
      </c>
      <c r="CY17" s="58">
        <f t="shared" si="6"/>
        <v>76000</v>
      </c>
      <c r="CZ17" s="58">
        <f t="shared" si="6"/>
        <v>76000</v>
      </c>
      <c r="DA17" s="58">
        <f t="shared" si="6"/>
        <v>64000</v>
      </c>
      <c r="DB17" s="58">
        <f t="shared" si="6"/>
        <v>76000</v>
      </c>
      <c r="DC17" s="58">
        <f t="shared" si="6"/>
        <v>76000</v>
      </c>
      <c r="DD17" s="58">
        <f t="shared" si="6"/>
        <v>76000</v>
      </c>
      <c r="DE17" s="58">
        <f t="shared" si="6"/>
        <v>76000</v>
      </c>
      <c r="DF17" s="58">
        <f t="shared" si="6"/>
        <v>64000</v>
      </c>
      <c r="DG17" s="58">
        <f t="shared" si="6"/>
        <v>76000</v>
      </c>
      <c r="DH17" s="58">
        <f t="shared" si="6"/>
        <v>76000</v>
      </c>
      <c r="DI17" s="58">
        <f t="shared" si="6"/>
        <v>76000</v>
      </c>
      <c r="DJ17" s="58">
        <f t="shared" si="6"/>
        <v>76000</v>
      </c>
      <c r="DK17" s="58">
        <f t="shared" si="6"/>
        <v>64000</v>
      </c>
      <c r="DL17" s="58">
        <f t="shared" si="6"/>
        <v>76000</v>
      </c>
      <c r="DM17" s="5"/>
      <c r="DN17" s="7" t="str">
        <f t="shared" ref="DN17:DN64" si="7">B17</f>
        <v>Udbytte</v>
      </c>
      <c r="DO17" s="58">
        <f>SUM(DO18:DO23)</f>
        <v>0</v>
      </c>
      <c r="DP17" s="58">
        <f t="shared" ref="DP17:FL17" si="8">SUM(DP18:DP23)</f>
        <v>0</v>
      </c>
      <c r="DQ17" s="58">
        <f t="shared" si="8"/>
        <v>0</v>
      </c>
      <c r="DR17" s="58">
        <f t="shared" si="8"/>
        <v>3516.0166781187645</v>
      </c>
      <c r="DS17" s="58">
        <f t="shared" si="8"/>
        <v>3448.4009727703265</v>
      </c>
      <c r="DT17" s="58">
        <f t="shared" si="8"/>
        <v>6764.1711388956437</v>
      </c>
      <c r="DU17" s="58">
        <f t="shared" si="8"/>
        <v>8379.9043259192986</v>
      </c>
      <c r="DV17" s="58">
        <f t="shared" si="8"/>
        <v>8218.7523196516213</v>
      </c>
      <c r="DW17" s="58">
        <f t="shared" si="8"/>
        <v>12930.705272144198</v>
      </c>
      <c r="DX17" s="58">
        <f t="shared" si="8"/>
        <v>12682.037863064503</v>
      </c>
      <c r="DY17" s="58">
        <f t="shared" si="8"/>
        <v>15345.77258904783</v>
      </c>
      <c r="DZ17" s="58">
        <f t="shared" si="8"/>
        <v>15050.661577719991</v>
      </c>
      <c r="EA17" s="58">
        <f t="shared" si="8"/>
        <v>20821.097413388346</v>
      </c>
      <c r="EB17" s="58">
        <f t="shared" si="8"/>
        <v>20420.691693900109</v>
      </c>
      <c r="EC17" s="58">
        <f t="shared" si="8"/>
        <v>22718.312573351563</v>
      </c>
      <c r="ED17" s="58">
        <f t="shared" si="8"/>
        <v>13925.888716838099</v>
      </c>
      <c r="EE17" s="58">
        <f t="shared" si="8"/>
        <v>24584.549696264185</v>
      </c>
      <c r="EF17" s="58">
        <f t="shared" si="8"/>
        <v>26790.855438236616</v>
      </c>
      <c r="EG17" s="58">
        <f t="shared" si="8"/>
        <v>31392.483138508633</v>
      </c>
      <c r="EH17" s="58">
        <f t="shared" si="8"/>
        <v>38655.51867318053</v>
      </c>
      <c r="EI17" s="58">
        <f t="shared" si="8"/>
        <v>12637.381104693637</v>
      </c>
      <c r="EJ17" s="58">
        <f t="shared" si="8"/>
        <v>49577.418179951972</v>
      </c>
      <c r="EK17" s="58">
        <f t="shared" si="8"/>
        <v>48624.006291875972</v>
      </c>
      <c r="EL17" s="58">
        <f t="shared" si="8"/>
        <v>35766.696935851076</v>
      </c>
      <c r="EM17" s="58">
        <f t="shared" si="8"/>
        <v>46771.834454574491</v>
      </c>
      <c r="EN17" s="58">
        <f t="shared" si="8"/>
        <v>45872.376099678826</v>
      </c>
      <c r="EO17" s="58">
        <f t="shared" si="8"/>
        <v>44990.215020838856</v>
      </c>
      <c r="EP17" s="58">
        <f t="shared" si="8"/>
        <v>44125.018578130432</v>
      </c>
      <c r="EQ17" s="58">
        <f t="shared" si="8"/>
        <v>36443.335181937677</v>
      </c>
      <c r="ER17" s="58">
        <f t="shared" si="8"/>
        <v>42444.220903001944</v>
      </c>
      <c r="ES17" s="58">
        <f t="shared" si="8"/>
        <v>41627.985885636524</v>
      </c>
      <c r="ET17" s="58">
        <f t="shared" si="8"/>
        <v>40827.447695528135</v>
      </c>
      <c r="EU17" s="58">
        <f t="shared" si="8"/>
        <v>40042.304470614137</v>
      </c>
      <c r="EV17" s="58">
        <f t="shared" si="8"/>
        <v>33071.376971681311</v>
      </c>
      <c r="EW17" s="58">
        <f t="shared" si="8"/>
        <v>38517.024381681724</v>
      </c>
      <c r="EX17" s="58">
        <f t="shared" si="8"/>
        <v>37776.312374341695</v>
      </c>
      <c r="EY17" s="58">
        <f t="shared" si="8"/>
        <v>37049.844828681285</v>
      </c>
      <c r="EZ17" s="58">
        <f t="shared" si="8"/>
        <v>36337.347812745109</v>
      </c>
      <c r="FA17" s="58">
        <f t="shared" si="8"/>
        <v>30011.412768421062</v>
      </c>
      <c r="FB17" s="58">
        <f t="shared" si="8"/>
        <v>34953.195880528867</v>
      </c>
      <c r="FC17" s="58">
        <f t="shared" si="8"/>
        <v>34281.019036672544</v>
      </c>
      <c r="FD17" s="58">
        <f t="shared" si="8"/>
        <v>33621.768670582685</v>
      </c>
      <c r="FE17" s="58">
        <f t="shared" si="8"/>
        <v>32975.196196148405</v>
      </c>
      <c r="FF17" s="58">
        <f t="shared" si="8"/>
        <v>27234.574996009214</v>
      </c>
      <c r="FG17" s="58">
        <f t="shared" si="8"/>
        <v>31719.11438838092</v>
      </c>
      <c r="FH17" s="58">
        <f t="shared" si="8"/>
        <v>31109.131419373607</v>
      </c>
      <c r="FI17" s="58">
        <f t="shared" si="8"/>
        <v>30510.878892077959</v>
      </c>
      <c r="FJ17" s="58">
        <f t="shared" si="8"/>
        <v>29924.131221076463</v>
      </c>
      <c r="FK17" s="58">
        <f t="shared" si="8"/>
        <v>24714.667081374893</v>
      </c>
      <c r="FL17" s="58">
        <f t="shared" si="8"/>
        <v>28784.269713764759</v>
      </c>
      <c r="FN17" s="42"/>
      <c r="FO17" s="42"/>
    </row>
    <row r="18" spans="1:252" ht="14.25" customHeight="1" x14ac:dyDescent="0.2">
      <c r="B18" s="81" t="s">
        <v>70</v>
      </c>
      <c r="C18" s="94">
        <f>SUM(O18:BL18)</f>
        <v>58990</v>
      </c>
      <c r="D18" s="82" t="s">
        <v>14</v>
      </c>
      <c r="E18" s="83">
        <v>40</v>
      </c>
      <c r="F18" s="66"/>
      <c r="G18" s="72"/>
      <c r="H18" s="67"/>
      <c r="I18" s="59">
        <f>SUM(E18:H18)</f>
        <v>40</v>
      </c>
      <c r="J18" s="45">
        <f>SUM(DO18:FL18)</f>
        <v>1281002.9007322115</v>
      </c>
      <c r="K18" s="52">
        <f t="shared" ref="K18:K45" si="9">FO18</f>
        <v>25620.05801464423</v>
      </c>
      <c r="L18" s="2"/>
      <c r="M18" s="95" t="str">
        <f t="shared" si="0"/>
        <v>Udbytte 1 prima kvalitet</v>
      </c>
      <c r="N18" s="2"/>
      <c r="O18" s="92"/>
      <c r="P18" s="92"/>
      <c r="Q18" s="92"/>
      <c r="R18" s="92">
        <v>90</v>
      </c>
      <c r="S18" s="92">
        <v>90</v>
      </c>
      <c r="T18" s="92">
        <v>180</v>
      </c>
      <c r="U18" s="93">
        <v>230</v>
      </c>
      <c r="V18" s="93">
        <v>230</v>
      </c>
      <c r="W18" s="93">
        <v>370</v>
      </c>
      <c r="X18" s="93">
        <v>370</v>
      </c>
      <c r="Y18" s="93">
        <v>450</v>
      </c>
      <c r="Z18" s="93">
        <v>450</v>
      </c>
      <c r="AA18" s="93">
        <v>640</v>
      </c>
      <c r="AB18" s="93">
        <v>640</v>
      </c>
      <c r="AC18" s="93">
        <v>720</v>
      </c>
      <c r="AD18" s="93">
        <v>450</v>
      </c>
      <c r="AE18" s="93">
        <v>810</v>
      </c>
      <c r="AF18" s="93">
        <v>900</v>
      </c>
      <c r="AG18" s="93">
        <v>1070</v>
      </c>
      <c r="AH18" s="93">
        <v>1350</v>
      </c>
      <c r="AI18" s="93">
        <v>450</v>
      </c>
      <c r="AJ18" s="93">
        <v>1800</v>
      </c>
      <c r="AK18" s="93">
        <v>1800</v>
      </c>
      <c r="AL18" s="93">
        <v>1350</v>
      </c>
      <c r="AM18" s="93">
        <v>1800</v>
      </c>
      <c r="AN18" s="93">
        <v>1800</v>
      </c>
      <c r="AO18" s="93">
        <v>1800</v>
      </c>
      <c r="AP18" s="93">
        <v>1800</v>
      </c>
      <c r="AQ18" s="93">
        <v>1350</v>
      </c>
      <c r="AR18" s="93">
        <v>1800</v>
      </c>
      <c r="AS18" s="93">
        <v>1800</v>
      </c>
      <c r="AT18" s="93">
        <v>1800</v>
      </c>
      <c r="AU18" s="93">
        <v>1800</v>
      </c>
      <c r="AV18" s="93">
        <v>1350</v>
      </c>
      <c r="AW18" s="93">
        <v>1800</v>
      </c>
      <c r="AX18" s="93">
        <v>1800</v>
      </c>
      <c r="AY18" s="93">
        <v>1800</v>
      </c>
      <c r="AZ18" s="93">
        <v>1800</v>
      </c>
      <c r="BA18" s="93">
        <v>1350</v>
      </c>
      <c r="BB18" s="93">
        <v>1800</v>
      </c>
      <c r="BC18" s="93">
        <v>1800</v>
      </c>
      <c r="BD18" s="93">
        <v>1800</v>
      </c>
      <c r="BE18" s="93">
        <v>1800</v>
      </c>
      <c r="BF18" s="93">
        <v>1350</v>
      </c>
      <c r="BG18" s="93">
        <v>1800</v>
      </c>
      <c r="BH18" s="93">
        <v>1800</v>
      </c>
      <c r="BI18" s="93">
        <v>1800</v>
      </c>
      <c r="BJ18" s="93">
        <v>1800</v>
      </c>
      <c r="BK18" s="93">
        <v>1350</v>
      </c>
      <c r="BL18" s="93">
        <v>1800</v>
      </c>
      <c r="BM18" s="2"/>
      <c r="BN18" s="3" t="str">
        <f t="shared" si="5"/>
        <v>Udbytte 1 prima kvalitet</v>
      </c>
      <c r="BO18" s="52">
        <f t="shared" ref="BO18:BX23" si="10">$I18*O18</f>
        <v>0</v>
      </c>
      <c r="BP18" s="52">
        <f t="shared" si="10"/>
        <v>0</v>
      </c>
      <c r="BQ18" s="52">
        <f t="shared" si="10"/>
        <v>0</v>
      </c>
      <c r="BR18" s="52">
        <f t="shared" si="10"/>
        <v>3600</v>
      </c>
      <c r="BS18" s="52">
        <f t="shared" si="10"/>
        <v>3600</v>
      </c>
      <c r="BT18" s="52">
        <f t="shared" si="10"/>
        <v>7200</v>
      </c>
      <c r="BU18" s="52">
        <f t="shared" si="10"/>
        <v>9200</v>
      </c>
      <c r="BV18" s="52">
        <f t="shared" si="10"/>
        <v>9200</v>
      </c>
      <c r="BW18" s="52">
        <f t="shared" si="10"/>
        <v>14800</v>
      </c>
      <c r="BX18" s="52">
        <f t="shared" si="10"/>
        <v>14800</v>
      </c>
      <c r="BY18" s="52">
        <f t="shared" ref="BY18:CH23" si="11">$I18*Y18</f>
        <v>18000</v>
      </c>
      <c r="BZ18" s="52">
        <f t="shared" si="11"/>
        <v>18000</v>
      </c>
      <c r="CA18" s="52">
        <f t="shared" si="11"/>
        <v>25600</v>
      </c>
      <c r="CB18" s="52">
        <f t="shared" si="11"/>
        <v>25600</v>
      </c>
      <c r="CC18" s="52">
        <f t="shared" si="11"/>
        <v>28800</v>
      </c>
      <c r="CD18" s="52">
        <f t="shared" si="11"/>
        <v>18000</v>
      </c>
      <c r="CE18" s="52">
        <f t="shared" si="11"/>
        <v>32400</v>
      </c>
      <c r="CF18" s="52">
        <f t="shared" si="11"/>
        <v>36000</v>
      </c>
      <c r="CG18" s="52">
        <f t="shared" si="11"/>
        <v>42800</v>
      </c>
      <c r="CH18" s="52">
        <f t="shared" si="11"/>
        <v>54000</v>
      </c>
      <c r="CI18" s="52">
        <f t="shared" ref="CI18:CR23" si="12">$I18*AI18</f>
        <v>18000</v>
      </c>
      <c r="CJ18" s="52">
        <f t="shared" si="12"/>
        <v>72000</v>
      </c>
      <c r="CK18" s="52">
        <f t="shared" si="12"/>
        <v>72000</v>
      </c>
      <c r="CL18" s="52">
        <f t="shared" si="12"/>
        <v>54000</v>
      </c>
      <c r="CM18" s="52">
        <f t="shared" si="12"/>
        <v>72000</v>
      </c>
      <c r="CN18" s="52">
        <f t="shared" si="12"/>
        <v>72000</v>
      </c>
      <c r="CO18" s="52">
        <f t="shared" si="12"/>
        <v>72000</v>
      </c>
      <c r="CP18" s="52">
        <f t="shared" si="12"/>
        <v>72000</v>
      </c>
      <c r="CQ18" s="52">
        <f t="shared" si="12"/>
        <v>54000</v>
      </c>
      <c r="CR18" s="52">
        <f t="shared" si="12"/>
        <v>72000</v>
      </c>
      <c r="CS18" s="52">
        <f t="shared" ref="CS18:DB23" si="13">$I18*AS18</f>
        <v>72000</v>
      </c>
      <c r="CT18" s="52">
        <f t="shared" si="13"/>
        <v>72000</v>
      </c>
      <c r="CU18" s="52">
        <f t="shared" si="13"/>
        <v>72000</v>
      </c>
      <c r="CV18" s="52">
        <f t="shared" si="13"/>
        <v>54000</v>
      </c>
      <c r="CW18" s="52">
        <f t="shared" si="13"/>
        <v>72000</v>
      </c>
      <c r="CX18" s="52">
        <f t="shared" si="13"/>
        <v>72000</v>
      </c>
      <c r="CY18" s="52">
        <f t="shared" si="13"/>
        <v>72000</v>
      </c>
      <c r="CZ18" s="52">
        <f t="shared" si="13"/>
        <v>72000</v>
      </c>
      <c r="DA18" s="52">
        <f t="shared" si="13"/>
        <v>54000</v>
      </c>
      <c r="DB18" s="52">
        <f t="shared" si="13"/>
        <v>72000</v>
      </c>
      <c r="DC18" s="52">
        <f t="shared" ref="DC18:DL23" si="14">$I18*BC18</f>
        <v>72000</v>
      </c>
      <c r="DD18" s="52">
        <f t="shared" si="14"/>
        <v>72000</v>
      </c>
      <c r="DE18" s="52">
        <f t="shared" si="14"/>
        <v>72000</v>
      </c>
      <c r="DF18" s="52">
        <f t="shared" si="14"/>
        <v>54000</v>
      </c>
      <c r="DG18" s="52">
        <f t="shared" si="14"/>
        <v>72000</v>
      </c>
      <c r="DH18" s="52">
        <f t="shared" si="14"/>
        <v>72000</v>
      </c>
      <c r="DI18" s="52">
        <f t="shared" si="14"/>
        <v>72000</v>
      </c>
      <c r="DJ18" s="52">
        <f t="shared" si="14"/>
        <v>72000</v>
      </c>
      <c r="DK18" s="52">
        <f t="shared" si="14"/>
        <v>54000</v>
      </c>
      <c r="DL18" s="52">
        <f t="shared" si="14"/>
        <v>72000</v>
      </c>
      <c r="DM18" s="5"/>
      <c r="DN18" s="3" t="str">
        <f t="shared" si="7"/>
        <v>Udbytte 1 prima kvalitet</v>
      </c>
      <c r="DO18" s="52">
        <f t="shared" ref="DO18:DX23" si="15">BO18*(1+$C$8)^-BO$16</f>
        <v>0</v>
      </c>
      <c r="DP18" s="52">
        <f t="shared" si="15"/>
        <v>0</v>
      </c>
      <c r="DQ18" s="52">
        <f t="shared" si="15"/>
        <v>0</v>
      </c>
      <c r="DR18" s="52">
        <f t="shared" si="15"/>
        <v>3330.9631687440929</v>
      </c>
      <c r="DS18" s="52">
        <f t="shared" si="15"/>
        <v>3266.906184729783</v>
      </c>
      <c r="DT18" s="52">
        <f t="shared" si="15"/>
        <v>6408.1621315853463</v>
      </c>
      <c r="DU18" s="52">
        <f t="shared" si="15"/>
        <v>8030.7416456726614</v>
      </c>
      <c r="DV18" s="52">
        <f t="shared" si="15"/>
        <v>7876.3043063328041</v>
      </c>
      <c r="DW18" s="52">
        <f t="shared" si="15"/>
        <v>12426.911560242475</v>
      </c>
      <c r="DX18" s="52">
        <f t="shared" si="15"/>
        <v>12187.932491776275</v>
      </c>
      <c r="DY18" s="52">
        <f t="shared" ref="DY18:EH23" si="16">BY18*(1+$C$8)^-BY$16</f>
        <v>14538.100347518997</v>
      </c>
      <c r="DZ18" s="52">
        <f t="shared" si="16"/>
        <v>14258.521494682098</v>
      </c>
      <c r="EA18" s="52">
        <f t="shared" si="16"/>
        <v>19888.809469505286</v>
      </c>
      <c r="EB18" s="52">
        <f t="shared" si="16"/>
        <v>19506.332364322494</v>
      </c>
      <c r="EC18" s="52">
        <f t="shared" si="16"/>
        <v>21522.611911596217</v>
      </c>
      <c r="ED18" s="52">
        <f t="shared" si="16"/>
        <v>13192.947205425568</v>
      </c>
      <c r="EE18" s="52">
        <f t="shared" si="16"/>
        <v>23290.626028039755</v>
      </c>
      <c r="EF18" s="52">
        <f t="shared" si="16"/>
        <v>25380.810415171531</v>
      </c>
      <c r="EG18" s="52">
        <f t="shared" si="16"/>
        <v>29594.675734100649</v>
      </c>
      <c r="EH18" s="52">
        <f t="shared" si="16"/>
        <v>36621.017690381552</v>
      </c>
      <c r="EI18" s="52">
        <f t="shared" ref="EI18:ER23" si="17">CI18*(1+$C$8)^-CI$16</f>
        <v>11972.255783393972</v>
      </c>
      <c r="EJ18" s="52">
        <f t="shared" si="17"/>
        <v>46968.08038100713</v>
      </c>
      <c r="EK18" s="52">
        <f t="shared" si="17"/>
        <v>46064.84806598776</v>
      </c>
      <c r="EL18" s="52">
        <f t="shared" si="17"/>
        <v>33884.23920238523</v>
      </c>
      <c r="EM18" s="52">
        <f t="shared" si="17"/>
        <v>44310.158956965308</v>
      </c>
      <c r="EN18" s="52">
        <f t="shared" si="17"/>
        <v>43458.040515485205</v>
      </c>
      <c r="EO18" s="52">
        <f t="shared" si="17"/>
        <v>42622.308967110497</v>
      </c>
      <c r="EP18" s="52">
        <f t="shared" si="17"/>
        <v>41802.649179281463</v>
      </c>
      <c r="EQ18" s="52">
        <f t="shared" si="17"/>
        <v>30749.064059759916</v>
      </c>
      <c r="ER18" s="52">
        <f t="shared" si="17"/>
        <v>40210.314539686049</v>
      </c>
      <c r="ES18" s="52">
        <f t="shared" ref="ES18:FB23" si="18">CS18*(1+$C$8)^-CS$16</f>
        <v>39437.039260076708</v>
      </c>
      <c r="ET18" s="52">
        <f t="shared" si="18"/>
        <v>38678.634658921394</v>
      </c>
      <c r="EU18" s="52">
        <f t="shared" si="18"/>
        <v>37934.814761634443</v>
      </c>
      <c r="EV18" s="52">
        <f t="shared" si="18"/>
        <v>27903.974319856105</v>
      </c>
      <c r="EW18" s="52">
        <f t="shared" si="18"/>
        <v>36489.812572119525</v>
      </c>
      <c r="EX18" s="52">
        <f t="shared" si="18"/>
        <v>35788.085407271079</v>
      </c>
      <c r="EY18" s="52">
        <f t="shared" si="18"/>
        <v>35099.852995592795</v>
      </c>
      <c r="EZ18" s="52">
        <f t="shared" si="18"/>
        <v>34424.855822600628</v>
      </c>
      <c r="FA18" s="52">
        <f t="shared" si="18"/>
        <v>25322.12952335527</v>
      </c>
      <c r="FB18" s="52">
        <f t="shared" si="18"/>
        <v>33113.553992079978</v>
      </c>
      <c r="FC18" s="52">
        <f t="shared" ref="FC18:FL23" si="19">DC18*(1+$C$8)^-DC$16</f>
        <v>32476.75487684767</v>
      </c>
      <c r="FD18" s="52">
        <f t="shared" si="19"/>
        <v>31852.201898446758</v>
      </c>
      <c r="FE18" s="52">
        <f t="shared" si="19"/>
        <v>31239.65955424586</v>
      </c>
      <c r="FF18" s="52">
        <f t="shared" si="19"/>
        <v>22979.172652882775</v>
      </c>
      <c r="FG18" s="52">
        <f t="shared" si="19"/>
        <v>30049.687315308242</v>
      </c>
      <c r="FH18" s="52">
        <f t="shared" si="19"/>
        <v>29471.808713090784</v>
      </c>
      <c r="FI18" s="52">
        <f t="shared" si="19"/>
        <v>28905.04316091596</v>
      </c>
      <c r="FJ18" s="52">
        <f t="shared" si="19"/>
        <v>28349.176946282965</v>
      </c>
      <c r="FK18" s="52">
        <f t="shared" si="19"/>
        <v>20853.000349910068</v>
      </c>
      <c r="FL18" s="52">
        <f t="shared" si="19"/>
        <v>27269.308149882403</v>
      </c>
      <c r="FN18" s="10">
        <f>SUM(DO18:FL18)</f>
        <v>1281002.9007322115</v>
      </c>
      <c r="FO18" s="10">
        <f>SUM(DO18:FL18)/$C$5</f>
        <v>25620.05801464423</v>
      </c>
      <c r="FQ18" s="8"/>
    </row>
    <row r="19" spans="1:252" ht="14.25" customHeight="1" x14ac:dyDescent="0.2">
      <c r="B19" s="81" t="s">
        <v>17</v>
      </c>
      <c r="C19" s="94">
        <f>SUM(O19:BL19)</f>
        <v>8260</v>
      </c>
      <c r="D19" s="84" t="s">
        <v>14</v>
      </c>
      <c r="E19" s="85">
        <v>20</v>
      </c>
      <c r="F19" s="68"/>
      <c r="G19" s="73"/>
      <c r="H19" s="69"/>
      <c r="I19" s="60">
        <f>SUM(E19:H19)</f>
        <v>20</v>
      </c>
      <c r="J19" s="45">
        <f t="shared" ref="J19:J23" si="20">SUM(DO19:FL19)</f>
        <v>86984.426784644922</v>
      </c>
      <c r="K19" s="52">
        <f t="shared" si="9"/>
        <v>1739.6885356928985</v>
      </c>
      <c r="L19" s="2"/>
      <c r="M19" s="95" t="str">
        <f t="shared" si="0"/>
        <v>Udbytte 2, sekunda kvalitet</v>
      </c>
      <c r="N19" s="2"/>
      <c r="O19" s="92"/>
      <c r="P19" s="92"/>
      <c r="Q19" s="92"/>
      <c r="R19" s="92">
        <v>10</v>
      </c>
      <c r="S19" s="92">
        <v>10</v>
      </c>
      <c r="T19" s="92">
        <v>20</v>
      </c>
      <c r="U19" s="93">
        <v>20</v>
      </c>
      <c r="V19" s="93">
        <v>20</v>
      </c>
      <c r="W19" s="93">
        <v>30</v>
      </c>
      <c r="X19" s="93">
        <v>30</v>
      </c>
      <c r="Y19" s="93">
        <v>50</v>
      </c>
      <c r="Z19" s="93">
        <v>50</v>
      </c>
      <c r="AA19" s="93">
        <v>60</v>
      </c>
      <c r="AB19" s="93">
        <v>60</v>
      </c>
      <c r="AC19" s="93">
        <v>80</v>
      </c>
      <c r="AD19" s="93">
        <v>50</v>
      </c>
      <c r="AE19" s="93">
        <v>90</v>
      </c>
      <c r="AF19" s="93">
        <v>100</v>
      </c>
      <c r="AG19" s="93">
        <v>130</v>
      </c>
      <c r="AH19" s="93">
        <v>150</v>
      </c>
      <c r="AI19" s="93">
        <v>50</v>
      </c>
      <c r="AJ19" s="93">
        <v>200</v>
      </c>
      <c r="AK19" s="93">
        <v>200</v>
      </c>
      <c r="AL19" s="93">
        <v>150</v>
      </c>
      <c r="AM19" s="93">
        <v>200</v>
      </c>
      <c r="AN19" s="93">
        <v>200</v>
      </c>
      <c r="AO19" s="93">
        <v>200</v>
      </c>
      <c r="AP19" s="93">
        <v>200</v>
      </c>
      <c r="AQ19" s="93">
        <v>500</v>
      </c>
      <c r="AR19" s="93">
        <v>200</v>
      </c>
      <c r="AS19" s="93">
        <v>200</v>
      </c>
      <c r="AT19" s="93">
        <v>200</v>
      </c>
      <c r="AU19" s="93">
        <v>200</v>
      </c>
      <c r="AV19" s="93">
        <v>500</v>
      </c>
      <c r="AW19" s="93">
        <v>200</v>
      </c>
      <c r="AX19" s="93">
        <v>200</v>
      </c>
      <c r="AY19" s="93">
        <v>200</v>
      </c>
      <c r="AZ19" s="93">
        <v>200</v>
      </c>
      <c r="BA19" s="93">
        <v>500</v>
      </c>
      <c r="BB19" s="93">
        <v>200</v>
      </c>
      <c r="BC19" s="93">
        <v>200</v>
      </c>
      <c r="BD19" s="93">
        <v>200</v>
      </c>
      <c r="BE19" s="93">
        <v>200</v>
      </c>
      <c r="BF19" s="93">
        <v>500</v>
      </c>
      <c r="BG19" s="93">
        <v>200</v>
      </c>
      <c r="BH19" s="93">
        <v>200</v>
      </c>
      <c r="BI19" s="93">
        <v>200</v>
      </c>
      <c r="BJ19" s="93">
        <v>200</v>
      </c>
      <c r="BK19" s="93">
        <v>500</v>
      </c>
      <c r="BL19" s="93">
        <v>200</v>
      </c>
      <c r="BM19" s="2"/>
      <c r="BN19" s="3" t="str">
        <f t="shared" si="5"/>
        <v>Udbytte 2, sekunda kvalitet</v>
      </c>
      <c r="BO19" s="53">
        <f t="shared" si="10"/>
        <v>0</v>
      </c>
      <c r="BP19" s="53">
        <f t="shared" si="10"/>
        <v>0</v>
      </c>
      <c r="BQ19" s="53">
        <f t="shared" si="10"/>
        <v>0</v>
      </c>
      <c r="BR19" s="53">
        <f t="shared" si="10"/>
        <v>200</v>
      </c>
      <c r="BS19" s="53">
        <f t="shared" si="10"/>
        <v>200</v>
      </c>
      <c r="BT19" s="53">
        <f t="shared" si="10"/>
        <v>400</v>
      </c>
      <c r="BU19" s="53">
        <f t="shared" si="10"/>
        <v>400</v>
      </c>
      <c r="BV19" s="53">
        <f t="shared" si="10"/>
        <v>400</v>
      </c>
      <c r="BW19" s="53">
        <f t="shared" si="10"/>
        <v>600</v>
      </c>
      <c r="BX19" s="53">
        <f t="shared" si="10"/>
        <v>600</v>
      </c>
      <c r="BY19" s="53">
        <f t="shared" si="11"/>
        <v>1000</v>
      </c>
      <c r="BZ19" s="53">
        <f t="shared" si="11"/>
        <v>1000</v>
      </c>
      <c r="CA19" s="53">
        <f t="shared" si="11"/>
        <v>1200</v>
      </c>
      <c r="CB19" s="53">
        <f t="shared" si="11"/>
        <v>1200</v>
      </c>
      <c r="CC19" s="53">
        <f t="shared" si="11"/>
        <v>1600</v>
      </c>
      <c r="CD19" s="53">
        <f t="shared" si="11"/>
        <v>1000</v>
      </c>
      <c r="CE19" s="53">
        <f t="shared" si="11"/>
        <v>1800</v>
      </c>
      <c r="CF19" s="53">
        <f t="shared" si="11"/>
        <v>2000</v>
      </c>
      <c r="CG19" s="53">
        <f t="shared" si="11"/>
        <v>2600</v>
      </c>
      <c r="CH19" s="53">
        <f t="shared" si="11"/>
        <v>3000</v>
      </c>
      <c r="CI19" s="53">
        <f t="shared" si="12"/>
        <v>1000</v>
      </c>
      <c r="CJ19" s="53">
        <f t="shared" si="12"/>
        <v>4000</v>
      </c>
      <c r="CK19" s="53">
        <f t="shared" si="12"/>
        <v>4000</v>
      </c>
      <c r="CL19" s="53">
        <f t="shared" si="12"/>
        <v>3000</v>
      </c>
      <c r="CM19" s="53">
        <f t="shared" si="12"/>
        <v>4000</v>
      </c>
      <c r="CN19" s="53">
        <f t="shared" si="12"/>
        <v>4000</v>
      </c>
      <c r="CO19" s="53">
        <f t="shared" si="12"/>
        <v>4000</v>
      </c>
      <c r="CP19" s="53">
        <f t="shared" si="12"/>
        <v>4000</v>
      </c>
      <c r="CQ19" s="53">
        <f t="shared" si="12"/>
        <v>10000</v>
      </c>
      <c r="CR19" s="53">
        <f t="shared" si="12"/>
        <v>4000</v>
      </c>
      <c r="CS19" s="53">
        <f t="shared" si="13"/>
        <v>4000</v>
      </c>
      <c r="CT19" s="53">
        <f t="shared" si="13"/>
        <v>4000</v>
      </c>
      <c r="CU19" s="53">
        <f t="shared" si="13"/>
        <v>4000</v>
      </c>
      <c r="CV19" s="53">
        <f t="shared" si="13"/>
        <v>10000</v>
      </c>
      <c r="CW19" s="53">
        <f t="shared" si="13"/>
        <v>4000</v>
      </c>
      <c r="CX19" s="53">
        <f t="shared" si="13"/>
        <v>4000</v>
      </c>
      <c r="CY19" s="53">
        <f t="shared" si="13"/>
        <v>4000</v>
      </c>
      <c r="CZ19" s="53">
        <f t="shared" si="13"/>
        <v>4000</v>
      </c>
      <c r="DA19" s="53">
        <f t="shared" si="13"/>
        <v>10000</v>
      </c>
      <c r="DB19" s="53">
        <f t="shared" si="13"/>
        <v>4000</v>
      </c>
      <c r="DC19" s="53">
        <f t="shared" si="14"/>
        <v>4000</v>
      </c>
      <c r="DD19" s="53">
        <f t="shared" si="14"/>
        <v>4000</v>
      </c>
      <c r="DE19" s="53">
        <f t="shared" si="14"/>
        <v>4000</v>
      </c>
      <c r="DF19" s="53">
        <f t="shared" si="14"/>
        <v>10000</v>
      </c>
      <c r="DG19" s="53">
        <f t="shared" si="14"/>
        <v>4000</v>
      </c>
      <c r="DH19" s="53">
        <f t="shared" si="14"/>
        <v>4000</v>
      </c>
      <c r="DI19" s="53">
        <f t="shared" si="14"/>
        <v>4000</v>
      </c>
      <c r="DJ19" s="53">
        <f t="shared" si="14"/>
        <v>4000</v>
      </c>
      <c r="DK19" s="53">
        <f t="shared" si="14"/>
        <v>10000</v>
      </c>
      <c r="DL19" s="53">
        <f t="shared" si="14"/>
        <v>4000</v>
      </c>
      <c r="DN19" s="3" t="str">
        <f t="shared" si="7"/>
        <v>Udbytte 2, sekunda kvalitet</v>
      </c>
      <c r="DO19" s="53">
        <f t="shared" si="15"/>
        <v>0</v>
      </c>
      <c r="DP19" s="53">
        <f t="shared" si="15"/>
        <v>0</v>
      </c>
      <c r="DQ19" s="53">
        <f t="shared" si="15"/>
        <v>0</v>
      </c>
      <c r="DR19" s="53">
        <f t="shared" si="15"/>
        <v>185.05350937467182</v>
      </c>
      <c r="DS19" s="53">
        <f t="shared" si="15"/>
        <v>181.49478804054351</v>
      </c>
      <c r="DT19" s="53">
        <f t="shared" si="15"/>
        <v>356.00900731029702</v>
      </c>
      <c r="DU19" s="53">
        <f t="shared" si="15"/>
        <v>349.16268024663742</v>
      </c>
      <c r="DV19" s="53">
        <f t="shared" si="15"/>
        <v>342.44801331881757</v>
      </c>
      <c r="DW19" s="53">
        <f t="shared" si="15"/>
        <v>503.79371190172202</v>
      </c>
      <c r="DX19" s="53">
        <f t="shared" si="15"/>
        <v>494.10537128822739</v>
      </c>
      <c r="DY19" s="53">
        <f t="shared" si="16"/>
        <v>807.67224152883318</v>
      </c>
      <c r="DZ19" s="53">
        <f t="shared" si="16"/>
        <v>792.14008303789433</v>
      </c>
      <c r="EA19" s="53">
        <f t="shared" si="16"/>
        <v>932.28794388306017</v>
      </c>
      <c r="EB19" s="53">
        <f t="shared" si="16"/>
        <v>914.3593295776169</v>
      </c>
      <c r="EC19" s="53">
        <f t="shared" si="16"/>
        <v>1195.7006617553454</v>
      </c>
      <c r="ED19" s="53">
        <f t="shared" si="16"/>
        <v>732.94151141253155</v>
      </c>
      <c r="EE19" s="53">
        <f t="shared" si="16"/>
        <v>1293.9236682244307</v>
      </c>
      <c r="EF19" s="53">
        <f t="shared" si="16"/>
        <v>1410.0450230650849</v>
      </c>
      <c r="EG19" s="53">
        <f t="shared" si="16"/>
        <v>1797.8074044079833</v>
      </c>
      <c r="EH19" s="53">
        <f t="shared" si="16"/>
        <v>2034.5009827989752</v>
      </c>
      <c r="EI19" s="53">
        <f t="shared" si="17"/>
        <v>665.12532129966507</v>
      </c>
      <c r="EJ19" s="53">
        <f t="shared" si="17"/>
        <v>2609.3377989448404</v>
      </c>
      <c r="EK19" s="53">
        <f t="shared" si="17"/>
        <v>2559.158225888209</v>
      </c>
      <c r="EL19" s="53">
        <f t="shared" si="17"/>
        <v>1882.4577334658461</v>
      </c>
      <c r="EM19" s="53">
        <f t="shared" si="17"/>
        <v>2461.6754976091838</v>
      </c>
      <c r="EN19" s="53">
        <f t="shared" si="17"/>
        <v>2414.3355841936227</v>
      </c>
      <c r="EO19" s="53">
        <f t="shared" si="17"/>
        <v>2367.9060537283608</v>
      </c>
      <c r="EP19" s="53">
        <f t="shared" si="17"/>
        <v>2322.3693988489699</v>
      </c>
      <c r="EQ19" s="53">
        <f t="shared" si="17"/>
        <v>5694.2711221777618</v>
      </c>
      <c r="ER19" s="53">
        <f t="shared" si="17"/>
        <v>2233.9063633158917</v>
      </c>
      <c r="ES19" s="53">
        <f t="shared" si="18"/>
        <v>2190.9466255598172</v>
      </c>
      <c r="ET19" s="53">
        <f t="shared" si="18"/>
        <v>2148.8130366067439</v>
      </c>
      <c r="EU19" s="53">
        <f t="shared" si="18"/>
        <v>2107.4897089796909</v>
      </c>
      <c r="EV19" s="53">
        <f t="shared" si="18"/>
        <v>5167.4026518252049</v>
      </c>
      <c r="EW19" s="53">
        <f t="shared" si="18"/>
        <v>2027.2118095621959</v>
      </c>
      <c r="EX19" s="53">
        <f t="shared" si="18"/>
        <v>1988.2269670706157</v>
      </c>
      <c r="EY19" s="53">
        <f t="shared" si="18"/>
        <v>1949.9918330884884</v>
      </c>
      <c r="EZ19" s="53">
        <f t="shared" si="18"/>
        <v>1912.4919901444791</v>
      </c>
      <c r="FA19" s="53">
        <f t="shared" si="18"/>
        <v>4689.2832450657907</v>
      </c>
      <c r="FB19" s="53">
        <f t="shared" si="18"/>
        <v>1839.6418884488876</v>
      </c>
      <c r="FC19" s="53">
        <f t="shared" si="19"/>
        <v>1804.2641598248706</v>
      </c>
      <c r="FD19" s="53">
        <f t="shared" si="19"/>
        <v>1769.5667721359309</v>
      </c>
      <c r="FE19" s="53">
        <f t="shared" si="19"/>
        <v>1735.5366419025477</v>
      </c>
      <c r="FF19" s="53">
        <f t="shared" si="19"/>
        <v>4255.4023431264395</v>
      </c>
      <c r="FG19" s="53">
        <f t="shared" si="19"/>
        <v>1669.4270730726801</v>
      </c>
      <c r="FH19" s="53">
        <f t="shared" si="19"/>
        <v>1637.3227062828212</v>
      </c>
      <c r="FI19" s="53">
        <f t="shared" si="19"/>
        <v>1605.8357311619977</v>
      </c>
      <c r="FJ19" s="53">
        <f t="shared" si="19"/>
        <v>1574.9542747934981</v>
      </c>
      <c r="FK19" s="53">
        <f t="shared" si="19"/>
        <v>3861.6667314648271</v>
      </c>
      <c r="FL19" s="53">
        <f t="shared" si="19"/>
        <v>1514.9615638823557</v>
      </c>
      <c r="FN19" s="10">
        <f>SUM(DO19:FL19)</f>
        <v>86984.426784644922</v>
      </c>
      <c r="FO19" s="10">
        <f>SUM(DO19:FL19)/$C$5</f>
        <v>1739.6885356928985</v>
      </c>
    </row>
    <row r="20" spans="1:252" ht="14.25" customHeight="1" x14ac:dyDescent="0.2">
      <c r="B20" s="81"/>
      <c r="C20" s="94">
        <f t="shared" ref="C20:C23" si="21">SUM(O20:BL20)</f>
        <v>0</v>
      </c>
      <c r="D20" s="84"/>
      <c r="E20" s="85"/>
      <c r="F20" s="75"/>
      <c r="G20" s="76"/>
      <c r="H20" s="77"/>
      <c r="I20" s="60">
        <f t="shared" ref="I20:I23" si="22">SUM(E20:H20)</f>
        <v>0</v>
      </c>
      <c r="J20" s="45">
        <f t="shared" si="20"/>
        <v>0</v>
      </c>
      <c r="K20" s="52">
        <f t="shared" si="9"/>
        <v>0</v>
      </c>
      <c r="L20" s="2"/>
      <c r="M20" s="95">
        <f t="shared" si="0"/>
        <v>0</v>
      </c>
      <c r="N20" s="2"/>
      <c r="O20" s="92"/>
      <c r="P20" s="92"/>
      <c r="Q20" s="92"/>
      <c r="R20" s="92"/>
      <c r="S20" s="92"/>
      <c r="T20" s="92"/>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2"/>
      <c r="BN20" s="3"/>
      <c r="BO20" s="53">
        <f t="shared" ref="BO20:BO22" si="23">$I20*O20</f>
        <v>0</v>
      </c>
      <c r="BP20" s="53">
        <f t="shared" ref="BP20:BP22" si="24">$I20*P20</f>
        <v>0</v>
      </c>
      <c r="BQ20" s="53">
        <f t="shared" ref="BQ20:BQ22" si="25">$I20*Q20</f>
        <v>0</v>
      </c>
      <c r="BR20" s="53">
        <f t="shared" ref="BR20:BR22" si="26">$I20*R20</f>
        <v>0</v>
      </c>
      <c r="BS20" s="53">
        <f t="shared" ref="BS20:BS22" si="27">$I20*S20</f>
        <v>0</v>
      </c>
      <c r="BT20" s="53">
        <f t="shared" ref="BT20:BT22" si="28">$I20*T20</f>
        <v>0</v>
      </c>
      <c r="BU20" s="53">
        <f t="shared" ref="BU20:BU22" si="29">$I20*U20</f>
        <v>0</v>
      </c>
      <c r="BV20" s="53">
        <f t="shared" ref="BV20:BV22" si="30">$I20*V20</f>
        <v>0</v>
      </c>
      <c r="BW20" s="53">
        <f t="shared" ref="BW20:BW22" si="31">$I20*W20</f>
        <v>0</v>
      </c>
      <c r="BX20" s="53">
        <f t="shared" ref="BX20:BX22" si="32">$I20*X20</f>
        <v>0</v>
      </c>
      <c r="BY20" s="53">
        <f t="shared" ref="BY20:BY22" si="33">$I20*Y20</f>
        <v>0</v>
      </c>
      <c r="BZ20" s="53">
        <f t="shared" ref="BZ20:BZ22" si="34">$I20*Z20</f>
        <v>0</v>
      </c>
      <c r="CA20" s="53">
        <f t="shared" ref="CA20:CA22" si="35">$I20*AA20</f>
        <v>0</v>
      </c>
      <c r="CB20" s="53">
        <f t="shared" ref="CB20:CB22" si="36">$I20*AB20</f>
        <v>0</v>
      </c>
      <c r="CC20" s="53">
        <f t="shared" ref="CC20:CC22" si="37">$I20*AC20</f>
        <v>0</v>
      </c>
      <c r="CD20" s="53">
        <f t="shared" ref="CD20:CD22" si="38">$I20*AD20</f>
        <v>0</v>
      </c>
      <c r="CE20" s="53">
        <f t="shared" ref="CE20:CE22" si="39">$I20*AE20</f>
        <v>0</v>
      </c>
      <c r="CF20" s="53">
        <f t="shared" ref="CF20:CF22" si="40">$I20*AF20</f>
        <v>0</v>
      </c>
      <c r="CG20" s="53">
        <f t="shared" ref="CG20:CG22" si="41">$I20*AG20</f>
        <v>0</v>
      </c>
      <c r="CH20" s="53">
        <f t="shared" ref="CH20:CH22" si="42">$I20*AH20</f>
        <v>0</v>
      </c>
      <c r="CI20" s="53">
        <f t="shared" ref="CI20:CI22" si="43">$I20*AI20</f>
        <v>0</v>
      </c>
      <c r="CJ20" s="53">
        <f t="shared" ref="CJ20:CJ22" si="44">$I20*AJ20</f>
        <v>0</v>
      </c>
      <c r="CK20" s="53">
        <f t="shared" ref="CK20:CK22" si="45">$I20*AK20</f>
        <v>0</v>
      </c>
      <c r="CL20" s="53">
        <f t="shared" ref="CL20:CL22" si="46">$I20*AL20</f>
        <v>0</v>
      </c>
      <c r="CM20" s="53">
        <f t="shared" ref="CM20:CM22" si="47">$I20*AM20</f>
        <v>0</v>
      </c>
      <c r="CN20" s="53">
        <f t="shared" ref="CN20:CN22" si="48">$I20*AN20</f>
        <v>0</v>
      </c>
      <c r="CO20" s="53">
        <f t="shared" ref="CO20:CO22" si="49">$I20*AO20</f>
        <v>0</v>
      </c>
      <c r="CP20" s="53">
        <f t="shared" ref="CP20:CP22" si="50">$I20*AP20</f>
        <v>0</v>
      </c>
      <c r="CQ20" s="53">
        <f t="shared" ref="CQ20:CQ22" si="51">$I20*AQ20</f>
        <v>0</v>
      </c>
      <c r="CR20" s="53">
        <f t="shared" ref="CR20:CR22" si="52">$I20*AR20</f>
        <v>0</v>
      </c>
      <c r="CS20" s="53">
        <f t="shared" ref="CS20:CS22" si="53">$I20*AS20</f>
        <v>0</v>
      </c>
      <c r="CT20" s="53">
        <f t="shared" ref="CT20:CT22" si="54">$I20*AT20</f>
        <v>0</v>
      </c>
      <c r="CU20" s="53">
        <f t="shared" ref="CU20:CU22" si="55">$I20*AU20</f>
        <v>0</v>
      </c>
      <c r="CV20" s="53">
        <f t="shared" ref="CV20:CV22" si="56">$I20*AV20</f>
        <v>0</v>
      </c>
      <c r="CW20" s="53">
        <f t="shared" ref="CW20:CW22" si="57">$I20*AW20</f>
        <v>0</v>
      </c>
      <c r="CX20" s="53">
        <f t="shared" ref="CX20:CX22" si="58">$I20*AX20</f>
        <v>0</v>
      </c>
      <c r="CY20" s="53">
        <f t="shared" ref="CY20:CY22" si="59">$I20*AY20</f>
        <v>0</v>
      </c>
      <c r="CZ20" s="53">
        <f t="shared" ref="CZ20:CZ22" si="60">$I20*AZ20</f>
        <v>0</v>
      </c>
      <c r="DA20" s="53">
        <f t="shared" ref="DA20:DA22" si="61">$I20*BA20</f>
        <v>0</v>
      </c>
      <c r="DB20" s="53">
        <f t="shared" ref="DB20:DB22" si="62">$I20*BB20</f>
        <v>0</v>
      </c>
      <c r="DC20" s="53">
        <f t="shared" ref="DC20:DC22" si="63">$I20*BC20</f>
        <v>0</v>
      </c>
      <c r="DD20" s="53">
        <f t="shared" ref="DD20:DD22" si="64">$I20*BD20</f>
        <v>0</v>
      </c>
      <c r="DE20" s="53">
        <f t="shared" ref="DE20:DE22" si="65">$I20*BE20</f>
        <v>0</v>
      </c>
      <c r="DF20" s="53">
        <f t="shared" ref="DF20:DF22" si="66">$I20*BF20</f>
        <v>0</v>
      </c>
      <c r="DG20" s="53">
        <f t="shared" ref="DG20:DG22" si="67">$I20*BG20</f>
        <v>0</v>
      </c>
      <c r="DH20" s="53">
        <f t="shared" ref="DH20:DH22" si="68">$I20*BH20</f>
        <v>0</v>
      </c>
      <c r="DI20" s="53">
        <f t="shared" ref="DI20:DI22" si="69">$I20*BI20</f>
        <v>0</v>
      </c>
      <c r="DJ20" s="53">
        <f t="shared" ref="DJ20:DJ22" si="70">$I20*BJ20</f>
        <v>0</v>
      </c>
      <c r="DK20" s="53">
        <f t="shared" ref="DK20:DK22" si="71">$I20*BK20</f>
        <v>0</v>
      </c>
      <c r="DL20" s="53">
        <f t="shared" ref="DL20:DL22" si="72">$I20*BL20</f>
        <v>0</v>
      </c>
      <c r="DN20" s="3"/>
      <c r="DO20" s="53">
        <f t="shared" ref="DO20:DO22" si="73">BO20*(1+$C$8)^-BO$16</f>
        <v>0</v>
      </c>
      <c r="DP20" s="53">
        <f t="shared" ref="DP20:DP22" si="74">BP20*(1+$C$8)^-BP$16</f>
        <v>0</v>
      </c>
      <c r="DQ20" s="53">
        <f t="shared" ref="DQ20:DQ22" si="75">BQ20*(1+$C$8)^-BQ$16</f>
        <v>0</v>
      </c>
      <c r="DR20" s="53">
        <f t="shared" ref="DR20:DR22" si="76">BR20*(1+$C$8)^-BR$16</f>
        <v>0</v>
      </c>
      <c r="DS20" s="53">
        <f t="shared" ref="DS20:DS22" si="77">BS20*(1+$C$8)^-BS$16</f>
        <v>0</v>
      </c>
      <c r="DT20" s="53">
        <f t="shared" ref="DT20:DT22" si="78">BT20*(1+$C$8)^-BT$16</f>
        <v>0</v>
      </c>
      <c r="DU20" s="53">
        <f t="shared" ref="DU20:DU22" si="79">BU20*(1+$C$8)^-BU$16</f>
        <v>0</v>
      </c>
      <c r="DV20" s="53">
        <f t="shared" ref="DV20:DV22" si="80">BV20*(1+$C$8)^-BV$16</f>
        <v>0</v>
      </c>
      <c r="DW20" s="53">
        <f t="shared" ref="DW20:DW22" si="81">BW20*(1+$C$8)^-BW$16</f>
        <v>0</v>
      </c>
      <c r="DX20" s="53">
        <f t="shared" ref="DX20:DX22" si="82">BX20*(1+$C$8)^-BX$16</f>
        <v>0</v>
      </c>
      <c r="DY20" s="53">
        <f t="shared" ref="DY20:DY22" si="83">BY20*(1+$C$8)^-BY$16</f>
        <v>0</v>
      </c>
      <c r="DZ20" s="53">
        <f t="shared" ref="DZ20:DZ22" si="84">BZ20*(1+$C$8)^-BZ$16</f>
        <v>0</v>
      </c>
      <c r="EA20" s="53">
        <f t="shared" ref="EA20:EA22" si="85">CA20*(1+$C$8)^-CA$16</f>
        <v>0</v>
      </c>
      <c r="EB20" s="53">
        <f t="shared" ref="EB20:EB22" si="86">CB20*(1+$C$8)^-CB$16</f>
        <v>0</v>
      </c>
      <c r="EC20" s="53">
        <f t="shared" ref="EC20:EC22" si="87">CC20*(1+$C$8)^-CC$16</f>
        <v>0</v>
      </c>
      <c r="ED20" s="53">
        <f t="shared" ref="ED20:ED22" si="88">CD20*(1+$C$8)^-CD$16</f>
        <v>0</v>
      </c>
      <c r="EE20" s="53">
        <f t="shared" ref="EE20:EE22" si="89">CE20*(1+$C$8)^-CE$16</f>
        <v>0</v>
      </c>
      <c r="EF20" s="53">
        <f t="shared" ref="EF20:EF22" si="90">CF20*(1+$C$8)^-CF$16</f>
        <v>0</v>
      </c>
      <c r="EG20" s="53">
        <f t="shared" ref="EG20:EG22" si="91">CG20*(1+$C$8)^-CG$16</f>
        <v>0</v>
      </c>
      <c r="EH20" s="53">
        <f t="shared" ref="EH20:EH22" si="92">CH20*(1+$C$8)^-CH$16</f>
        <v>0</v>
      </c>
      <c r="EI20" s="53">
        <f t="shared" ref="EI20:EI22" si="93">CI20*(1+$C$8)^-CI$16</f>
        <v>0</v>
      </c>
      <c r="EJ20" s="53">
        <f t="shared" ref="EJ20:EJ22" si="94">CJ20*(1+$C$8)^-CJ$16</f>
        <v>0</v>
      </c>
      <c r="EK20" s="53">
        <f t="shared" ref="EK20:EK22" si="95">CK20*(1+$C$8)^-CK$16</f>
        <v>0</v>
      </c>
      <c r="EL20" s="53">
        <f t="shared" ref="EL20:EL22" si="96">CL20*(1+$C$8)^-CL$16</f>
        <v>0</v>
      </c>
      <c r="EM20" s="53">
        <f t="shared" ref="EM20:EM22" si="97">CM20*(1+$C$8)^-CM$16</f>
        <v>0</v>
      </c>
      <c r="EN20" s="53">
        <f t="shared" ref="EN20:EN22" si="98">CN20*(1+$C$8)^-CN$16</f>
        <v>0</v>
      </c>
      <c r="EO20" s="53">
        <f t="shared" ref="EO20:EO22" si="99">CO20*(1+$C$8)^-CO$16</f>
        <v>0</v>
      </c>
      <c r="EP20" s="53">
        <f t="shared" ref="EP20:EP22" si="100">CP20*(1+$C$8)^-CP$16</f>
        <v>0</v>
      </c>
      <c r="EQ20" s="53">
        <f t="shared" ref="EQ20:EQ22" si="101">CQ20*(1+$C$8)^-CQ$16</f>
        <v>0</v>
      </c>
      <c r="ER20" s="53">
        <f t="shared" ref="ER20:ER22" si="102">CR20*(1+$C$8)^-CR$16</f>
        <v>0</v>
      </c>
      <c r="ES20" s="53">
        <f t="shared" ref="ES20:ES22" si="103">CS20*(1+$C$8)^-CS$16</f>
        <v>0</v>
      </c>
      <c r="ET20" s="53">
        <f t="shared" ref="ET20:ET22" si="104">CT20*(1+$C$8)^-CT$16</f>
        <v>0</v>
      </c>
      <c r="EU20" s="53">
        <f t="shared" ref="EU20:EU22" si="105">CU20*(1+$C$8)^-CU$16</f>
        <v>0</v>
      </c>
      <c r="EV20" s="53">
        <f t="shared" ref="EV20:EV22" si="106">CV20*(1+$C$8)^-CV$16</f>
        <v>0</v>
      </c>
      <c r="EW20" s="53">
        <f t="shared" ref="EW20:EW22" si="107">CW20*(1+$C$8)^-CW$16</f>
        <v>0</v>
      </c>
      <c r="EX20" s="53">
        <f t="shared" ref="EX20:EX22" si="108">CX20*(1+$C$8)^-CX$16</f>
        <v>0</v>
      </c>
      <c r="EY20" s="53">
        <f t="shared" ref="EY20:EY22" si="109">CY20*(1+$C$8)^-CY$16</f>
        <v>0</v>
      </c>
      <c r="EZ20" s="53">
        <f t="shared" ref="EZ20:EZ22" si="110">CZ20*(1+$C$8)^-CZ$16</f>
        <v>0</v>
      </c>
      <c r="FA20" s="53">
        <f t="shared" ref="FA20:FA22" si="111">DA20*(1+$C$8)^-DA$16</f>
        <v>0</v>
      </c>
      <c r="FB20" s="53">
        <f t="shared" ref="FB20:FB22" si="112">DB20*(1+$C$8)^-DB$16</f>
        <v>0</v>
      </c>
      <c r="FC20" s="53">
        <f t="shared" ref="FC20:FC22" si="113">DC20*(1+$C$8)^-DC$16</f>
        <v>0</v>
      </c>
      <c r="FD20" s="53">
        <f t="shared" ref="FD20:FD22" si="114">DD20*(1+$C$8)^-DD$16</f>
        <v>0</v>
      </c>
      <c r="FE20" s="53">
        <f t="shared" ref="FE20:FE22" si="115">DE20*(1+$C$8)^-DE$16</f>
        <v>0</v>
      </c>
      <c r="FF20" s="53">
        <f t="shared" ref="FF20:FF22" si="116">DF20*(1+$C$8)^-DF$16</f>
        <v>0</v>
      </c>
      <c r="FG20" s="53">
        <f t="shared" ref="FG20:FG22" si="117">DG20*(1+$C$8)^-DG$16</f>
        <v>0</v>
      </c>
      <c r="FH20" s="53">
        <f t="shared" ref="FH20:FH22" si="118">DH20*(1+$C$8)^-DH$16</f>
        <v>0</v>
      </c>
      <c r="FI20" s="53">
        <f t="shared" ref="FI20:FI22" si="119">DI20*(1+$C$8)^-DI$16</f>
        <v>0</v>
      </c>
      <c r="FJ20" s="53">
        <f t="shared" ref="FJ20:FJ22" si="120">DJ20*(1+$C$8)^-DJ$16</f>
        <v>0</v>
      </c>
      <c r="FK20" s="53">
        <f t="shared" ref="FK20:FK22" si="121">DK20*(1+$C$8)^-DK$16</f>
        <v>0</v>
      </c>
      <c r="FL20" s="53">
        <f t="shared" ref="FL20:FL22" si="122">DL20*(1+$C$8)^-DL$16</f>
        <v>0</v>
      </c>
      <c r="FN20" s="10">
        <f t="shared" ref="FN20:FN22" si="123">SUM(DO20:FL20)</f>
        <v>0</v>
      </c>
      <c r="FO20" s="10">
        <f t="shared" ref="FO20:FO22" si="124">SUM(DO20:FL20)/$C$5</f>
        <v>0</v>
      </c>
    </row>
    <row r="21" spans="1:252" ht="14.25" customHeight="1" x14ac:dyDescent="0.2">
      <c r="B21" s="81"/>
      <c r="C21" s="94">
        <f t="shared" si="21"/>
        <v>0</v>
      </c>
      <c r="D21" s="84"/>
      <c r="E21" s="85"/>
      <c r="F21" s="75"/>
      <c r="G21" s="76"/>
      <c r="H21" s="77"/>
      <c r="I21" s="60">
        <f t="shared" si="22"/>
        <v>0</v>
      </c>
      <c r="J21" s="45">
        <f t="shared" si="20"/>
        <v>0</v>
      </c>
      <c r="K21" s="52">
        <f t="shared" si="9"/>
        <v>0</v>
      </c>
      <c r="L21" s="2"/>
      <c r="M21" s="95">
        <f t="shared" si="0"/>
        <v>0</v>
      </c>
      <c r="N21" s="2"/>
      <c r="O21" s="92"/>
      <c r="P21" s="92"/>
      <c r="Q21" s="92"/>
      <c r="R21" s="92"/>
      <c r="S21" s="92"/>
      <c r="T21" s="92"/>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2"/>
      <c r="BN21" s="3"/>
      <c r="BO21" s="53">
        <f t="shared" si="23"/>
        <v>0</v>
      </c>
      <c r="BP21" s="53">
        <f t="shared" si="24"/>
        <v>0</v>
      </c>
      <c r="BQ21" s="53">
        <f t="shared" si="25"/>
        <v>0</v>
      </c>
      <c r="BR21" s="53">
        <f t="shared" si="26"/>
        <v>0</v>
      </c>
      <c r="BS21" s="53">
        <f t="shared" si="27"/>
        <v>0</v>
      </c>
      <c r="BT21" s="53">
        <f t="shared" si="28"/>
        <v>0</v>
      </c>
      <c r="BU21" s="53">
        <f t="shared" si="29"/>
        <v>0</v>
      </c>
      <c r="BV21" s="53">
        <f t="shared" si="30"/>
        <v>0</v>
      </c>
      <c r="BW21" s="53">
        <f t="shared" si="31"/>
        <v>0</v>
      </c>
      <c r="BX21" s="53">
        <f t="shared" si="32"/>
        <v>0</v>
      </c>
      <c r="BY21" s="53">
        <f t="shared" si="33"/>
        <v>0</v>
      </c>
      <c r="BZ21" s="53">
        <f t="shared" si="34"/>
        <v>0</v>
      </c>
      <c r="CA21" s="53">
        <f t="shared" si="35"/>
        <v>0</v>
      </c>
      <c r="CB21" s="53">
        <f t="shared" si="36"/>
        <v>0</v>
      </c>
      <c r="CC21" s="53">
        <f t="shared" si="37"/>
        <v>0</v>
      </c>
      <c r="CD21" s="53">
        <f t="shared" si="38"/>
        <v>0</v>
      </c>
      <c r="CE21" s="53">
        <f t="shared" si="39"/>
        <v>0</v>
      </c>
      <c r="CF21" s="53">
        <f t="shared" si="40"/>
        <v>0</v>
      </c>
      <c r="CG21" s="53">
        <f t="shared" si="41"/>
        <v>0</v>
      </c>
      <c r="CH21" s="53">
        <f t="shared" si="42"/>
        <v>0</v>
      </c>
      <c r="CI21" s="53">
        <f t="shared" si="43"/>
        <v>0</v>
      </c>
      <c r="CJ21" s="53">
        <f t="shared" si="44"/>
        <v>0</v>
      </c>
      <c r="CK21" s="53">
        <f t="shared" si="45"/>
        <v>0</v>
      </c>
      <c r="CL21" s="53">
        <f t="shared" si="46"/>
        <v>0</v>
      </c>
      <c r="CM21" s="53">
        <f t="shared" si="47"/>
        <v>0</v>
      </c>
      <c r="CN21" s="53">
        <f t="shared" si="48"/>
        <v>0</v>
      </c>
      <c r="CO21" s="53">
        <f t="shared" si="49"/>
        <v>0</v>
      </c>
      <c r="CP21" s="53">
        <f t="shared" si="50"/>
        <v>0</v>
      </c>
      <c r="CQ21" s="53">
        <f t="shared" si="51"/>
        <v>0</v>
      </c>
      <c r="CR21" s="53">
        <f t="shared" si="52"/>
        <v>0</v>
      </c>
      <c r="CS21" s="53">
        <f t="shared" si="53"/>
        <v>0</v>
      </c>
      <c r="CT21" s="53">
        <f t="shared" si="54"/>
        <v>0</v>
      </c>
      <c r="CU21" s="53">
        <f t="shared" si="55"/>
        <v>0</v>
      </c>
      <c r="CV21" s="53">
        <f t="shared" si="56"/>
        <v>0</v>
      </c>
      <c r="CW21" s="53">
        <f t="shared" si="57"/>
        <v>0</v>
      </c>
      <c r="CX21" s="53">
        <f t="shared" si="58"/>
        <v>0</v>
      </c>
      <c r="CY21" s="53">
        <f t="shared" si="59"/>
        <v>0</v>
      </c>
      <c r="CZ21" s="53">
        <f t="shared" si="60"/>
        <v>0</v>
      </c>
      <c r="DA21" s="53">
        <f t="shared" si="61"/>
        <v>0</v>
      </c>
      <c r="DB21" s="53">
        <f t="shared" si="62"/>
        <v>0</v>
      </c>
      <c r="DC21" s="53">
        <f t="shared" si="63"/>
        <v>0</v>
      </c>
      <c r="DD21" s="53">
        <f t="shared" si="64"/>
        <v>0</v>
      </c>
      <c r="DE21" s="53">
        <f t="shared" si="65"/>
        <v>0</v>
      </c>
      <c r="DF21" s="53">
        <f t="shared" si="66"/>
        <v>0</v>
      </c>
      <c r="DG21" s="53">
        <f t="shared" si="67"/>
        <v>0</v>
      </c>
      <c r="DH21" s="53">
        <f t="shared" si="68"/>
        <v>0</v>
      </c>
      <c r="DI21" s="53">
        <f t="shared" si="69"/>
        <v>0</v>
      </c>
      <c r="DJ21" s="53">
        <f t="shared" si="70"/>
        <v>0</v>
      </c>
      <c r="DK21" s="53">
        <f t="shared" si="71"/>
        <v>0</v>
      </c>
      <c r="DL21" s="53">
        <f t="shared" si="72"/>
        <v>0</v>
      </c>
      <c r="DN21" s="3"/>
      <c r="DO21" s="53">
        <f t="shared" si="73"/>
        <v>0</v>
      </c>
      <c r="DP21" s="53">
        <f t="shared" si="74"/>
        <v>0</v>
      </c>
      <c r="DQ21" s="53">
        <f t="shared" si="75"/>
        <v>0</v>
      </c>
      <c r="DR21" s="53">
        <f t="shared" si="76"/>
        <v>0</v>
      </c>
      <c r="DS21" s="53">
        <f t="shared" si="77"/>
        <v>0</v>
      </c>
      <c r="DT21" s="53">
        <f t="shared" si="78"/>
        <v>0</v>
      </c>
      <c r="DU21" s="53">
        <f t="shared" si="79"/>
        <v>0</v>
      </c>
      <c r="DV21" s="53">
        <f t="shared" si="80"/>
        <v>0</v>
      </c>
      <c r="DW21" s="53">
        <f t="shared" si="81"/>
        <v>0</v>
      </c>
      <c r="DX21" s="53">
        <f t="shared" si="82"/>
        <v>0</v>
      </c>
      <c r="DY21" s="53">
        <f t="shared" si="83"/>
        <v>0</v>
      </c>
      <c r="DZ21" s="53">
        <f t="shared" si="84"/>
        <v>0</v>
      </c>
      <c r="EA21" s="53">
        <f t="shared" si="85"/>
        <v>0</v>
      </c>
      <c r="EB21" s="53">
        <f t="shared" si="86"/>
        <v>0</v>
      </c>
      <c r="EC21" s="53">
        <f t="shared" si="87"/>
        <v>0</v>
      </c>
      <c r="ED21" s="53">
        <f t="shared" si="88"/>
        <v>0</v>
      </c>
      <c r="EE21" s="53">
        <f t="shared" si="89"/>
        <v>0</v>
      </c>
      <c r="EF21" s="53">
        <f t="shared" si="90"/>
        <v>0</v>
      </c>
      <c r="EG21" s="53">
        <f t="shared" si="91"/>
        <v>0</v>
      </c>
      <c r="EH21" s="53">
        <f t="shared" si="92"/>
        <v>0</v>
      </c>
      <c r="EI21" s="53">
        <f t="shared" si="93"/>
        <v>0</v>
      </c>
      <c r="EJ21" s="53">
        <f t="shared" si="94"/>
        <v>0</v>
      </c>
      <c r="EK21" s="53">
        <f t="shared" si="95"/>
        <v>0</v>
      </c>
      <c r="EL21" s="53">
        <f t="shared" si="96"/>
        <v>0</v>
      </c>
      <c r="EM21" s="53">
        <f t="shared" si="97"/>
        <v>0</v>
      </c>
      <c r="EN21" s="53">
        <f t="shared" si="98"/>
        <v>0</v>
      </c>
      <c r="EO21" s="53">
        <f t="shared" si="99"/>
        <v>0</v>
      </c>
      <c r="EP21" s="53">
        <f t="shared" si="100"/>
        <v>0</v>
      </c>
      <c r="EQ21" s="53">
        <f t="shared" si="101"/>
        <v>0</v>
      </c>
      <c r="ER21" s="53">
        <f t="shared" si="102"/>
        <v>0</v>
      </c>
      <c r="ES21" s="53">
        <f t="shared" si="103"/>
        <v>0</v>
      </c>
      <c r="ET21" s="53">
        <f t="shared" si="104"/>
        <v>0</v>
      </c>
      <c r="EU21" s="53">
        <f t="shared" si="105"/>
        <v>0</v>
      </c>
      <c r="EV21" s="53">
        <f t="shared" si="106"/>
        <v>0</v>
      </c>
      <c r="EW21" s="53">
        <f t="shared" si="107"/>
        <v>0</v>
      </c>
      <c r="EX21" s="53">
        <f t="shared" si="108"/>
        <v>0</v>
      </c>
      <c r="EY21" s="53">
        <f t="shared" si="109"/>
        <v>0</v>
      </c>
      <c r="EZ21" s="53">
        <f t="shared" si="110"/>
        <v>0</v>
      </c>
      <c r="FA21" s="53">
        <f t="shared" si="111"/>
        <v>0</v>
      </c>
      <c r="FB21" s="53">
        <f t="shared" si="112"/>
        <v>0</v>
      </c>
      <c r="FC21" s="53">
        <f t="shared" si="113"/>
        <v>0</v>
      </c>
      <c r="FD21" s="53">
        <f t="shared" si="114"/>
        <v>0</v>
      </c>
      <c r="FE21" s="53">
        <f t="shared" si="115"/>
        <v>0</v>
      </c>
      <c r="FF21" s="53">
        <f t="shared" si="116"/>
        <v>0</v>
      </c>
      <c r="FG21" s="53">
        <f t="shared" si="117"/>
        <v>0</v>
      </c>
      <c r="FH21" s="53">
        <f t="shared" si="118"/>
        <v>0</v>
      </c>
      <c r="FI21" s="53">
        <f t="shared" si="119"/>
        <v>0</v>
      </c>
      <c r="FJ21" s="53">
        <f t="shared" si="120"/>
        <v>0</v>
      </c>
      <c r="FK21" s="53">
        <f t="shared" si="121"/>
        <v>0</v>
      </c>
      <c r="FL21" s="53">
        <f t="shared" si="122"/>
        <v>0</v>
      </c>
      <c r="FN21" s="10">
        <f t="shared" si="123"/>
        <v>0</v>
      </c>
      <c r="FO21" s="10">
        <f t="shared" si="124"/>
        <v>0</v>
      </c>
    </row>
    <row r="22" spans="1:252" ht="14.25" customHeight="1" x14ac:dyDescent="0.2">
      <c r="B22" s="81"/>
      <c r="C22" s="94">
        <f t="shared" si="21"/>
        <v>0</v>
      </c>
      <c r="D22" s="84"/>
      <c r="E22" s="85"/>
      <c r="F22" s="75"/>
      <c r="G22" s="76"/>
      <c r="H22" s="77"/>
      <c r="I22" s="60">
        <f t="shared" si="22"/>
        <v>0</v>
      </c>
      <c r="J22" s="45">
        <f t="shared" si="20"/>
        <v>0</v>
      </c>
      <c r="K22" s="52">
        <f t="shared" si="9"/>
        <v>0</v>
      </c>
      <c r="L22" s="2"/>
      <c r="M22" s="95">
        <f t="shared" si="0"/>
        <v>0</v>
      </c>
      <c r="N22" s="2"/>
      <c r="O22" s="92"/>
      <c r="P22" s="92"/>
      <c r="Q22" s="92"/>
      <c r="R22" s="92"/>
      <c r="S22" s="92"/>
      <c r="T22" s="92"/>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2"/>
      <c r="BN22" s="3"/>
      <c r="BO22" s="53">
        <f t="shared" si="23"/>
        <v>0</v>
      </c>
      <c r="BP22" s="53">
        <f t="shared" si="24"/>
        <v>0</v>
      </c>
      <c r="BQ22" s="53">
        <f t="shared" si="25"/>
        <v>0</v>
      </c>
      <c r="BR22" s="53">
        <f t="shared" si="26"/>
        <v>0</v>
      </c>
      <c r="BS22" s="53">
        <f t="shared" si="27"/>
        <v>0</v>
      </c>
      <c r="BT22" s="53">
        <f t="shared" si="28"/>
        <v>0</v>
      </c>
      <c r="BU22" s="53">
        <f t="shared" si="29"/>
        <v>0</v>
      </c>
      <c r="BV22" s="53">
        <f t="shared" si="30"/>
        <v>0</v>
      </c>
      <c r="BW22" s="53">
        <f t="shared" si="31"/>
        <v>0</v>
      </c>
      <c r="BX22" s="53">
        <f t="shared" si="32"/>
        <v>0</v>
      </c>
      <c r="BY22" s="53">
        <f t="shared" si="33"/>
        <v>0</v>
      </c>
      <c r="BZ22" s="53">
        <f t="shared" si="34"/>
        <v>0</v>
      </c>
      <c r="CA22" s="53">
        <f t="shared" si="35"/>
        <v>0</v>
      </c>
      <c r="CB22" s="53">
        <f t="shared" si="36"/>
        <v>0</v>
      </c>
      <c r="CC22" s="53">
        <f t="shared" si="37"/>
        <v>0</v>
      </c>
      <c r="CD22" s="53">
        <f t="shared" si="38"/>
        <v>0</v>
      </c>
      <c r="CE22" s="53">
        <f t="shared" si="39"/>
        <v>0</v>
      </c>
      <c r="CF22" s="53">
        <f t="shared" si="40"/>
        <v>0</v>
      </c>
      <c r="CG22" s="53">
        <f t="shared" si="41"/>
        <v>0</v>
      </c>
      <c r="CH22" s="53">
        <f t="shared" si="42"/>
        <v>0</v>
      </c>
      <c r="CI22" s="53">
        <f t="shared" si="43"/>
        <v>0</v>
      </c>
      <c r="CJ22" s="53">
        <f t="shared" si="44"/>
        <v>0</v>
      </c>
      <c r="CK22" s="53">
        <f t="shared" si="45"/>
        <v>0</v>
      </c>
      <c r="CL22" s="53">
        <f t="shared" si="46"/>
        <v>0</v>
      </c>
      <c r="CM22" s="53">
        <f t="shared" si="47"/>
        <v>0</v>
      </c>
      <c r="CN22" s="53">
        <f t="shared" si="48"/>
        <v>0</v>
      </c>
      <c r="CO22" s="53">
        <f t="shared" si="49"/>
        <v>0</v>
      </c>
      <c r="CP22" s="53">
        <f t="shared" si="50"/>
        <v>0</v>
      </c>
      <c r="CQ22" s="53">
        <f t="shared" si="51"/>
        <v>0</v>
      </c>
      <c r="CR22" s="53">
        <f t="shared" si="52"/>
        <v>0</v>
      </c>
      <c r="CS22" s="53">
        <f t="shared" si="53"/>
        <v>0</v>
      </c>
      <c r="CT22" s="53">
        <f t="shared" si="54"/>
        <v>0</v>
      </c>
      <c r="CU22" s="53">
        <f t="shared" si="55"/>
        <v>0</v>
      </c>
      <c r="CV22" s="53">
        <f t="shared" si="56"/>
        <v>0</v>
      </c>
      <c r="CW22" s="53">
        <f t="shared" si="57"/>
        <v>0</v>
      </c>
      <c r="CX22" s="53">
        <f t="shared" si="58"/>
        <v>0</v>
      </c>
      <c r="CY22" s="53">
        <f t="shared" si="59"/>
        <v>0</v>
      </c>
      <c r="CZ22" s="53">
        <f t="shared" si="60"/>
        <v>0</v>
      </c>
      <c r="DA22" s="53">
        <f t="shared" si="61"/>
        <v>0</v>
      </c>
      <c r="DB22" s="53">
        <f t="shared" si="62"/>
        <v>0</v>
      </c>
      <c r="DC22" s="53">
        <f t="shared" si="63"/>
        <v>0</v>
      </c>
      <c r="DD22" s="53">
        <f t="shared" si="64"/>
        <v>0</v>
      </c>
      <c r="DE22" s="53">
        <f t="shared" si="65"/>
        <v>0</v>
      </c>
      <c r="DF22" s="53">
        <f t="shared" si="66"/>
        <v>0</v>
      </c>
      <c r="DG22" s="53">
        <f t="shared" si="67"/>
        <v>0</v>
      </c>
      <c r="DH22" s="53">
        <f t="shared" si="68"/>
        <v>0</v>
      </c>
      <c r="DI22" s="53">
        <f t="shared" si="69"/>
        <v>0</v>
      </c>
      <c r="DJ22" s="53">
        <f t="shared" si="70"/>
        <v>0</v>
      </c>
      <c r="DK22" s="53">
        <f t="shared" si="71"/>
        <v>0</v>
      </c>
      <c r="DL22" s="53">
        <f t="shared" si="72"/>
        <v>0</v>
      </c>
      <c r="DN22" s="3"/>
      <c r="DO22" s="53">
        <f t="shared" si="73"/>
        <v>0</v>
      </c>
      <c r="DP22" s="53">
        <f t="shared" si="74"/>
        <v>0</v>
      </c>
      <c r="DQ22" s="53">
        <f t="shared" si="75"/>
        <v>0</v>
      </c>
      <c r="DR22" s="53">
        <f t="shared" si="76"/>
        <v>0</v>
      </c>
      <c r="DS22" s="53">
        <f t="shared" si="77"/>
        <v>0</v>
      </c>
      <c r="DT22" s="53">
        <f t="shared" si="78"/>
        <v>0</v>
      </c>
      <c r="DU22" s="53">
        <f t="shared" si="79"/>
        <v>0</v>
      </c>
      <c r="DV22" s="53">
        <f t="shared" si="80"/>
        <v>0</v>
      </c>
      <c r="DW22" s="53">
        <f t="shared" si="81"/>
        <v>0</v>
      </c>
      <c r="DX22" s="53">
        <f t="shared" si="82"/>
        <v>0</v>
      </c>
      <c r="DY22" s="53">
        <f t="shared" si="83"/>
        <v>0</v>
      </c>
      <c r="DZ22" s="53">
        <f t="shared" si="84"/>
        <v>0</v>
      </c>
      <c r="EA22" s="53">
        <f t="shared" si="85"/>
        <v>0</v>
      </c>
      <c r="EB22" s="53">
        <f t="shared" si="86"/>
        <v>0</v>
      </c>
      <c r="EC22" s="53">
        <f t="shared" si="87"/>
        <v>0</v>
      </c>
      <c r="ED22" s="53">
        <f t="shared" si="88"/>
        <v>0</v>
      </c>
      <c r="EE22" s="53">
        <f t="shared" si="89"/>
        <v>0</v>
      </c>
      <c r="EF22" s="53">
        <f t="shared" si="90"/>
        <v>0</v>
      </c>
      <c r="EG22" s="53">
        <f t="shared" si="91"/>
        <v>0</v>
      </c>
      <c r="EH22" s="53">
        <f t="shared" si="92"/>
        <v>0</v>
      </c>
      <c r="EI22" s="53">
        <f t="shared" si="93"/>
        <v>0</v>
      </c>
      <c r="EJ22" s="53">
        <f t="shared" si="94"/>
        <v>0</v>
      </c>
      <c r="EK22" s="53">
        <f t="shared" si="95"/>
        <v>0</v>
      </c>
      <c r="EL22" s="53">
        <f t="shared" si="96"/>
        <v>0</v>
      </c>
      <c r="EM22" s="53">
        <f t="shared" si="97"/>
        <v>0</v>
      </c>
      <c r="EN22" s="53">
        <f t="shared" si="98"/>
        <v>0</v>
      </c>
      <c r="EO22" s="53">
        <f t="shared" si="99"/>
        <v>0</v>
      </c>
      <c r="EP22" s="53">
        <f t="shared" si="100"/>
        <v>0</v>
      </c>
      <c r="EQ22" s="53">
        <f t="shared" si="101"/>
        <v>0</v>
      </c>
      <c r="ER22" s="53">
        <f t="shared" si="102"/>
        <v>0</v>
      </c>
      <c r="ES22" s="53">
        <f t="shared" si="103"/>
        <v>0</v>
      </c>
      <c r="ET22" s="53">
        <f t="shared" si="104"/>
        <v>0</v>
      </c>
      <c r="EU22" s="53">
        <f t="shared" si="105"/>
        <v>0</v>
      </c>
      <c r="EV22" s="53">
        <f t="shared" si="106"/>
        <v>0</v>
      </c>
      <c r="EW22" s="53">
        <f t="shared" si="107"/>
        <v>0</v>
      </c>
      <c r="EX22" s="53">
        <f t="shared" si="108"/>
        <v>0</v>
      </c>
      <c r="EY22" s="53">
        <f t="shared" si="109"/>
        <v>0</v>
      </c>
      <c r="EZ22" s="53">
        <f t="shared" si="110"/>
        <v>0</v>
      </c>
      <c r="FA22" s="53">
        <f t="shared" si="111"/>
        <v>0</v>
      </c>
      <c r="FB22" s="53">
        <f t="shared" si="112"/>
        <v>0</v>
      </c>
      <c r="FC22" s="53">
        <f t="shared" si="113"/>
        <v>0</v>
      </c>
      <c r="FD22" s="53">
        <f t="shared" si="114"/>
        <v>0</v>
      </c>
      <c r="FE22" s="53">
        <f t="shared" si="115"/>
        <v>0</v>
      </c>
      <c r="FF22" s="53">
        <f t="shared" si="116"/>
        <v>0</v>
      </c>
      <c r="FG22" s="53">
        <f t="shared" si="117"/>
        <v>0</v>
      </c>
      <c r="FH22" s="53">
        <f t="shared" si="118"/>
        <v>0</v>
      </c>
      <c r="FI22" s="53">
        <f t="shared" si="119"/>
        <v>0</v>
      </c>
      <c r="FJ22" s="53">
        <f t="shared" si="120"/>
        <v>0</v>
      </c>
      <c r="FK22" s="53">
        <f t="shared" si="121"/>
        <v>0</v>
      </c>
      <c r="FL22" s="53">
        <f t="shared" si="122"/>
        <v>0</v>
      </c>
      <c r="FN22" s="10">
        <f t="shared" si="123"/>
        <v>0</v>
      </c>
      <c r="FO22" s="10">
        <f t="shared" si="124"/>
        <v>0</v>
      </c>
    </row>
    <row r="23" spans="1:252" ht="14.25" customHeight="1" x14ac:dyDescent="0.2">
      <c r="B23" s="81"/>
      <c r="C23" s="94">
        <f t="shared" si="21"/>
        <v>0</v>
      </c>
      <c r="D23" s="84" t="s">
        <v>14</v>
      </c>
      <c r="E23" s="85"/>
      <c r="F23" s="70"/>
      <c r="G23" s="74"/>
      <c r="H23" s="71"/>
      <c r="I23" s="60">
        <f t="shared" si="22"/>
        <v>0</v>
      </c>
      <c r="J23" s="45">
        <f t="shared" si="20"/>
        <v>0</v>
      </c>
      <c r="K23" s="52">
        <f t="shared" si="9"/>
        <v>0</v>
      </c>
      <c r="L23" s="2"/>
      <c r="M23" s="95">
        <f t="shared" si="0"/>
        <v>0</v>
      </c>
      <c r="N23" s="2"/>
      <c r="O23" s="92"/>
      <c r="P23" s="92"/>
      <c r="Q23" s="92"/>
      <c r="R23" s="92"/>
      <c r="S23" s="92"/>
      <c r="T23" s="92"/>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2"/>
      <c r="BN23" s="3">
        <f t="shared" si="5"/>
        <v>0</v>
      </c>
      <c r="BO23" s="53">
        <f t="shared" si="10"/>
        <v>0</v>
      </c>
      <c r="BP23" s="53">
        <f t="shared" si="10"/>
        <v>0</v>
      </c>
      <c r="BQ23" s="53">
        <f t="shared" si="10"/>
        <v>0</v>
      </c>
      <c r="BR23" s="53">
        <f t="shared" si="10"/>
        <v>0</v>
      </c>
      <c r="BS23" s="53">
        <f t="shared" si="10"/>
        <v>0</v>
      </c>
      <c r="BT23" s="53">
        <f t="shared" si="10"/>
        <v>0</v>
      </c>
      <c r="BU23" s="53">
        <f t="shared" si="10"/>
        <v>0</v>
      </c>
      <c r="BV23" s="53">
        <f t="shared" si="10"/>
        <v>0</v>
      </c>
      <c r="BW23" s="53">
        <f t="shared" si="10"/>
        <v>0</v>
      </c>
      <c r="BX23" s="53">
        <f t="shared" si="10"/>
        <v>0</v>
      </c>
      <c r="BY23" s="53">
        <f t="shared" si="11"/>
        <v>0</v>
      </c>
      <c r="BZ23" s="53">
        <f t="shared" si="11"/>
        <v>0</v>
      </c>
      <c r="CA23" s="53">
        <f t="shared" si="11"/>
        <v>0</v>
      </c>
      <c r="CB23" s="53">
        <f t="shared" si="11"/>
        <v>0</v>
      </c>
      <c r="CC23" s="53">
        <f t="shared" si="11"/>
        <v>0</v>
      </c>
      <c r="CD23" s="53">
        <f t="shared" si="11"/>
        <v>0</v>
      </c>
      <c r="CE23" s="53">
        <f t="shared" si="11"/>
        <v>0</v>
      </c>
      <c r="CF23" s="53">
        <f t="shared" si="11"/>
        <v>0</v>
      </c>
      <c r="CG23" s="53">
        <f t="shared" si="11"/>
        <v>0</v>
      </c>
      <c r="CH23" s="53">
        <f t="shared" si="11"/>
        <v>0</v>
      </c>
      <c r="CI23" s="53">
        <f t="shared" si="12"/>
        <v>0</v>
      </c>
      <c r="CJ23" s="53">
        <f t="shared" si="12"/>
        <v>0</v>
      </c>
      <c r="CK23" s="53">
        <f t="shared" si="12"/>
        <v>0</v>
      </c>
      <c r="CL23" s="53">
        <f t="shared" si="12"/>
        <v>0</v>
      </c>
      <c r="CM23" s="53">
        <f t="shared" si="12"/>
        <v>0</v>
      </c>
      <c r="CN23" s="53">
        <f t="shared" si="12"/>
        <v>0</v>
      </c>
      <c r="CO23" s="53">
        <f t="shared" si="12"/>
        <v>0</v>
      </c>
      <c r="CP23" s="53">
        <f t="shared" si="12"/>
        <v>0</v>
      </c>
      <c r="CQ23" s="53">
        <f t="shared" si="12"/>
        <v>0</v>
      </c>
      <c r="CR23" s="53">
        <f t="shared" si="12"/>
        <v>0</v>
      </c>
      <c r="CS23" s="53">
        <f t="shared" si="13"/>
        <v>0</v>
      </c>
      <c r="CT23" s="53">
        <f t="shared" si="13"/>
        <v>0</v>
      </c>
      <c r="CU23" s="53">
        <f t="shared" si="13"/>
        <v>0</v>
      </c>
      <c r="CV23" s="53">
        <f t="shared" si="13"/>
        <v>0</v>
      </c>
      <c r="CW23" s="53">
        <f t="shared" si="13"/>
        <v>0</v>
      </c>
      <c r="CX23" s="53">
        <f t="shared" si="13"/>
        <v>0</v>
      </c>
      <c r="CY23" s="53">
        <f t="shared" si="13"/>
        <v>0</v>
      </c>
      <c r="CZ23" s="53">
        <f t="shared" si="13"/>
        <v>0</v>
      </c>
      <c r="DA23" s="53">
        <f t="shared" si="13"/>
        <v>0</v>
      </c>
      <c r="DB23" s="53">
        <f t="shared" si="13"/>
        <v>0</v>
      </c>
      <c r="DC23" s="53">
        <f t="shared" si="14"/>
        <v>0</v>
      </c>
      <c r="DD23" s="53">
        <f t="shared" si="14"/>
        <v>0</v>
      </c>
      <c r="DE23" s="53">
        <f t="shared" si="14"/>
        <v>0</v>
      </c>
      <c r="DF23" s="53">
        <f t="shared" si="14"/>
        <v>0</v>
      </c>
      <c r="DG23" s="53">
        <f t="shared" si="14"/>
        <v>0</v>
      </c>
      <c r="DH23" s="53">
        <f t="shared" si="14"/>
        <v>0</v>
      </c>
      <c r="DI23" s="53">
        <f t="shared" si="14"/>
        <v>0</v>
      </c>
      <c r="DJ23" s="53">
        <f t="shared" si="14"/>
        <v>0</v>
      </c>
      <c r="DK23" s="53">
        <f t="shared" si="14"/>
        <v>0</v>
      </c>
      <c r="DL23" s="53">
        <f t="shared" si="14"/>
        <v>0</v>
      </c>
      <c r="DN23" s="3">
        <f t="shared" si="7"/>
        <v>0</v>
      </c>
      <c r="DO23" s="53">
        <f t="shared" si="15"/>
        <v>0</v>
      </c>
      <c r="DP23" s="53">
        <f t="shared" si="15"/>
        <v>0</v>
      </c>
      <c r="DQ23" s="53">
        <f t="shared" si="15"/>
        <v>0</v>
      </c>
      <c r="DR23" s="53">
        <f t="shared" si="15"/>
        <v>0</v>
      </c>
      <c r="DS23" s="53">
        <f t="shared" si="15"/>
        <v>0</v>
      </c>
      <c r="DT23" s="53">
        <f t="shared" si="15"/>
        <v>0</v>
      </c>
      <c r="DU23" s="53">
        <f t="shared" si="15"/>
        <v>0</v>
      </c>
      <c r="DV23" s="53">
        <f t="shared" si="15"/>
        <v>0</v>
      </c>
      <c r="DW23" s="53">
        <f t="shared" si="15"/>
        <v>0</v>
      </c>
      <c r="DX23" s="53">
        <f t="shared" si="15"/>
        <v>0</v>
      </c>
      <c r="DY23" s="53">
        <f t="shared" si="16"/>
        <v>0</v>
      </c>
      <c r="DZ23" s="53">
        <f t="shared" si="16"/>
        <v>0</v>
      </c>
      <c r="EA23" s="53">
        <f t="shared" si="16"/>
        <v>0</v>
      </c>
      <c r="EB23" s="53">
        <f t="shared" si="16"/>
        <v>0</v>
      </c>
      <c r="EC23" s="53">
        <f t="shared" si="16"/>
        <v>0</v>
      </c>
      <c r="ED23" s="53">
        <f t="shared" si="16"/>
        <v>0</v>
      </c>
      <c r="EE23" s="53">
        <f t="shared" si="16"/>
        <v>0</v>
      </c>
      <c r="EF23" s="53">
        <f t="shared" si="16"/>
        <v>0</v>
      </c>
      <c r="EG23" s="53">
        <f t="shared" si="16"/>
        <v>0</v>
      </c>
      <c r="EH23" s="53">
        <f t="shared" si="16"/>
        <v>0</v>
      </c>
      <c r="EI23" s="53">
        <f t="shared" si="17"/>
        <v>0</v>
      </c>
      <c r="EJ23" s="53">
        <f t="shared" si="17"/>
        <v>0</v>
      </c>
      <c r="EK23" s="53">
        <f t="shared" si="17"/>
        <v>0</v>
      </c>
      <c r="EL23" s="53">
        <f t="shared" si="17"/>
        <v>0</v>
      </c>
      <c r="EM23" s="53">
        <f t="shared" si="17"/>
        <v>0</v>
      </c>
      <c r="EN23" s="53">
        <f t="shared" si="17"/>
        <v>0</v>
      </c>
      <c r="EO23" s="53">
        <f t="shared" si="17"/>
        <v>0</v>
      </c>
      <c r="EP23" s="53">
        <f t="shared" si="17"/>
        <v>0</v>
      </c>
      <c r="EQ23" s="53">
        <f t="shared" si="17"/>
        <v>0</v>
      </c>
      <c r="ER23" s="53">
        <f t="shared" si="17"/>
        <v>0</v>
      </c>
      <c r="ES23" s="53">
        <f t="shared" si="18"/>
        <v>0</v>
      </c>
      <c r="ET23" s="53">
        <f t="shared" si="18"/>
        <v>0</v>
      </c>
      <c r="EU23" s="53">
        <f t="shared" si="18"/>
        <v>0</v>
      </c>
      <c r="EV23" s="53">
        <f t="shared" si="18"/>
        <v>0</v>
      </c>
      <c r="EW23" s="53">
        <f t="shared" si="18"/>
        <v>0</v>
      </c>
      <c r="EX23" s="53">
        <f t="shared" si="18"/>
        <v>0</v>
      </c>
      <c r="EY23" s="53">
        <f t="shared" si="18"/>
        <v>0</v>
      </c>
      <c r="EZ23" s="53">
        <f t="shared" si="18"/>
        <v>0</v>
      </c>
      <c r="FA23" s="53">
        <f t="shared" si="18"/>
        <v>0</v>
      </c>
      <c r="FB23" s="53">
        <f t="shared" si="18"/>
        <v>0</v>
      </c>
      <c r="FC23" s="53">
        <f t="shared" si="19"/>
        <v>0</v>
      </c>
      <c r="FD23" s="53">
        <f t="shared" si="19"/>
        <v>0</v>
      </c>
      <c r="FE23" s="53">
        <f t="shared" si="19"/>
        <v>0</v>
      </c>
      <c r="FF23" s="53">
        <f t="shared" si="19"/>
        <v>0</v>
      </c>
      <c r="FG23" s="53">
        <f t="shared" si="19"/>
        <v>0</v>
      </c>
      <c r="FH23" s="53">
        <f t="shared" si="19"/>
        <v>0</v>
      </c>
      <c r="FI23" s="53">
        <f t="shared" si="19"/>
        <v>0</v>
      </c>
      <c r="FJ23" s="53">
        <f t="shared" si="19"/>
        <v>0</v>
      </c>
      <c r="FK23" s="53">
        <f t="shared" si="19"/>
        <v>0</v>
      </c>
      <c r="FL23" s="53">
        <f t="shared" si="19"/>
        <v>0</v>
      </c>
      <c r="FN23" s="10">
        <f>SUM(DO23:FL23)</f>
        <v>0</v>
      </c>
      <c r="FO23" s="10">
        <f>SUM(DO23:FL23)/$C$5</f>
        <v>0</v>
      </c>
    </row>
    <row r="24" spans="1:252" s="40" customFormat="1" ht="14.25" customHeight="1" x14ac:dyDescent="0.25">
      <c r="A24" s="1"/>
      <c r="B24" s="7" t="s">
        <v>51</v>
      </c>
      <c r="C24" s="62"/>
      <c r="D24" s="206" t="s">
        <v>62</v>
      </c>
      <c r="E24" s="207"/>
      <c r="F24" s="208"/>
      <c r="G24" s="209"/>
      <c r="H24" s="209"/>
      <c r="I24" s="2"/>
      <c r="J24" s="2"/>
      <c r="K24" s="54">
        <f>SUM(K25:K30)</f>
        <v>1209.6640014137224</v>
      </c>
      <c r="L24" s="2"/>
      <c r="M24" s="7" t="str">
        <f t="shared" si="0"/>
        <v>Tilskud</v>
      </c>
      <c r="N24" s="2"/>
      <c r="O24" s="44">
        <v>1</v>
      </c>
      <c r="P24" s="44">
        <v>2</v>
      </c>
      <c r="Q24" s="44">
        <v>3</v>
      </c>
      <c r="R24" s="44">
        <v>4</v>
      </c>
      <c r="S24" s="44">
        <v>5</v>
      </c>
      <c r="T24" s="44">
        <v>6</v>
      </c>
      <c r="U24" s="44">
        <v>7</v>
      </c>
      <c r="V24" s="44">
        <v>8</v>
      </c>
      <c r="W24" s="44">
        <v>9</v>
      </c>
      <c r="X24" s="44">
        <v>10</v>
      </c>
      <c r="Y24" s="44">
        <v>11</v>
      </c>
      <c r="Z24" s="44">
        <v>12</v>
      </c>
      <c r="AA24" s="44">
        <v>13</v>
      </c>
      <c r="AB24" s="44">
        <v>14</v>
      </c>
      <c r="AC24" s="44">
        <v>15</v>
      </c>
      <c r="AD24" s="44">
        <v>16</v>
      </c>
      <c r="AE24" s="44">
        <v>17</v>
      </c>
      <c r="AF24" s="44">
        <v>18</v>
      </c>
      <c r="AG24" s="44">
        <v>19</v>
      </c>
      <c r="AH24" s="44">
        <v>20</v>
      </c>
      <c r="AI24" s="44">
        <v>21</v>
      </c>
      <c r="AJ24" s="44">
        <v>22</v>
      </c>
      <c r="AK24" s="44">
        <v>23</v>
      </c>
      <c r="AL24" s="44">
        <v>24</v>
      </c>
      <c r="AM24" s="44">
        <v>25</v>
      </c>
      <c r="AN24" s="44">
        <v>26</v>
      </c>
      <c r="AO24" s="44">
        <v>27</v>
      </c>
      <c r="AP24" s="44">
        <v>28</v>
      </c>
      <c r="AQ24" s="44">
        <v>29</v>
      </c>
      <c r="AR24" s="44">
        <v>30</v>
      </c>
      <c r="AS24" s="44">
        <v>31</v>
      </c>
      <c r="AT24" s="44">
        <v>32</v>
      </c>
      <c r="AU24" s="44">
        <v>33</v>
      </c>
      <c r="AV24" s="44">
        <v>34</v>
      </c>
      <c r="AW24" s="44">
        <v>35</v>
      </c>
      <c r="AX24" s="44">
        <v>36</v>
      </c>
      <c r="AY24" s="44">
        <v>37</v>
      </c>
      <c r="AZ24" s="44">
        <v>38</v>
      </c>
      <c r="BA24" s="44">
        <v>39</v>
      </c>
      <c r="BB24" s="44">
        <v>40</v>
      </c>
      <c r="BC24" s="44">
        <v>41</v>
      </c>
      <c r="BD24" s="44">
        <v>42</v>
      </c>
      <c r="BE24" s="44">
        <v>43</v>
      </c>
      <c r="BF24" s="44">
        <v>44</v>
      </c>
      <c r="BG24" s="44">
        <v>45</v>
      </c>
      <c r="BH24" s="44">
        <v>46</v>
      </c>
      <c r="BI24" s="44">
        <v>47</v>
      </c>
      <c r="BJ24" s="44">
        <v>48</v>
      </c>
      <c r="BK24" s="44">
        <v>49</v>
      </c>
      <c r="BL24" s="44">
        <v>50</v>
      </c>
      <c r="BM24" s="2"/>
      <c r="BN24" s="7" t="str">
        <f t="shared" si="5"/>
        <v>Tilskud</v>
      </c>
      <c r="BO24" s="55">
        <f t="shared" ref="BO24:CT24" si="125">SUM(BO25:BO30)</f>
        <v>5700</v>
      </c>
      <c r="BP24" s="55">
        <f t="shared" si="125"/>
        <v>5700</v>
      </c>
      <c r="BQ24" s="55">
        <f t="shared" si="125"/>
        <v>5700</v>
      </c>
      <c r="BR24" s="55">
        <f t="shared" si="125"/>
        <v>5700</v>
      </c>
      <c r="BS24" s="55">
        <f t="shared" si="125"/>
        <v>5700</v>
      </c>
      <c r="BT24" s="55">
        <f t="shared" si="125"/>
        <v>5700</v>
      </c>
      <c r="BU24" s="55">
        <f t="shared" si="125"/>
        <v>5700</v>
      </c>
      <c r="BV24" s="55">
        <f t="shared" si="125"/>
        <v>5700</v>
      </c>
      <c r="BW24" s="55">
        <f t="shared" si="125"/>
        <v>5700</v>
      </c>
      <c r="BX24" s="55">
        <f t="shared" si="125"/>
        <v>5700</v>
      </c>
      <c r="BY24" s="55">
        <f t="shared" si="125"/>
        <v>5700</v>
      </c>
      <c r="BZ24" s="55">
        <f t="shared" si="125"/>
        <v>1200</v>
      </c>
      <c r="CA24" s="55">
        <f t="shared" si="125"/>
        <v>1200</v>
      </c>
      <c r="CB24" s="55">
        <f t="shared" si="125"/>
        <v>1200</v>
      </c>
      <c r="CC24" s="55">
        <f t="shared" si="125"/>
        <v>1200</v>
      </c>
      <c r="CD24" s="55">
        <f t="shared" si="125"/>
        <v>1200</v>
      </c>
      <c r="CE24" s="55">
        <f t="shared" si="125"/>
        <v>0</v>
      </c>
      <c r="CF24" s="55">
        <f t="shared" si="125"/>
        <v>0</v>
      </c>
      <c r="CG24" s="55">
        <f t="shared" si="125"/>
        <v>0</v>
      </c>
      <c r="CH24" s="55">
        <f t="shared" si="125"/>
        <v>0</v>
      </c>
      <c r="CI24" s="55">
        <f t="shared" si="125"/>
        <v>0</v>
      </c>
      <c r="CJ24" s="55">
        <f t="shared" si="125"/>
        <v>0</v>
      </c>
      <c r="CK24" s="55">
        <f t="shared" si="125"/>
        <v>0</v>
      </c>
      <c r="CL24" s="55">
        <f t="shared" si="125"/>
        <v>0</v>
      </c>
      <c r="CM24" s="55">
        <f t="shared" si="125"/>
        <v>0</v>
      </c>
      <c r="CN24" s="55">
        <f t="shared" si="125"/>
        <v>0</v>
      </c>
      <c r="CO24" s="55">
        <f t="shared" si="125"/>
        <v>0</v>
      </c>
      <c r="CP24" s="55">
        <f t="shared" si="125"/>
        <v>0</v>
      </c>
      <c r="CQ24" s="55">
        <f t="shared" si="125"/>
        <v>0</v>
      </c>
      <c r="CR24" s="55">
        <f t="shared" si="125"/>
        <v>0</v>
      </c>
      <c r="CS24" s="55">
        <f t="shared" si="125"/>
        <v>0</v>
      </c>
      <c r="CT24" s="55">
        <f t="shared" si="125"/>
        <v>0</v>
      </c>
      <c r="CU24" s="55">
        <f t="shared" ref="CU24:DL24" si="126">SUM(CU25:CU30)</f>
        <v>0</v>
      </c>
      <c r="CV24" s="55">
        <f t="shared" si="126"/>
        <v>0</v>
      </c>
      <c r="CW24" s="55">
        <f t="shared" si="126"/>
        <v>0</v>
      </c>
      <c r="CX24" s="55">
        <f t="shared" si="126"/>
        <v>0</v>
      </c>
      <c r="CY24" s="55">
        <f t="shared" si="126"/>
        <v>0</v>
      </c>
      <c r="CZ24" s="55">
        <f t="shared" si="126"/>
        <v>0</v>
      </c>
      <c r="DA24" s="55">
        <f t="shared" si="126"/>
        <v>0</v>
      </c>
      <c r="DB24" s="55">
        <f t="shared" si="126"/>
        <v>0</v>
      </c>
      <c r="DC24" s="55">
        <f t="shared" si="126"/>
        <v>0</v>
      </c>
      <c r="DD24" s="55">
        <f t="shared" si="126"/>
        <v>0</v>
      </c>
      <c r="DE24" s="55">
        <f t="shared" si="126"/>
        <v>0</v>
      </c>
      <c r="DF24" s="55">
        <f t="shared" si="126"/>
        <v>0</v>
      </c>
      <c r="DG24" s="55">
        <f t="shared" si="126"/>
        <v>0</v>
      </c>
      <c r="DH24" s="55">
        <f t="shared" si="126"/>
        <v>0</v>
      </c>
      <c r="DI24" s="55">
        <f t="shared" si="126"/>
        <v>0</v>
      </c>
      <c r="DJ24" s="55">
        <f t="shared" si="126"/>
        <v>0</v>
      </c>
      <c r="DK24" s="55">
        <f t="shared" si="126"/>
        <v>0</v>
      </c>
      <c r="DL24" s="55">
        <f t="shared" si="126"/>
        <v>0</v>
      </c>
      <c r="DM24" s="2"/>
      <c r="DN24" s="7" t="str">
        <f t="shared" si="7"/>
        <v>Tilskud</v>
      </c>
      <c r="DO24" s="61">
        <f t="shared" ref="DO24:ET24" si="127">SUM(DO25:DO30)</f>
        <v>5590.3846153846152</v>
      </c>
      <c r="DP24" s="61">
        <f t="shared" si="127"/>
        <v>5482.8772189349129</v>
      </c>
      <c r="DQ24" s="61">
        <f t="shared" si="127"/>
        <v>5377.4372724169334</v>
      </c>
      <c r="DR24" s="61">
        <f t="shared" si="127"/>
        <v>5274.0250171781472</v>
      </c>
      <c r="DS24" s="61">
        <f t="shared" si="127"/>
        <v>5172.6014591554895</v>
      </c>
      <c r="DT24" s="61">
        <f t="shared" si="127"/>
        <v>5073.1283541717321</v>
      </c>
      <c r="DU24" s="61">
        <f t="shared" si="127"/>
        <v>4975.568193514584</v>
      </c>
      <c r="DV24" s="61">
        <f t="shared" si="127"/>
        <v>4879.8841897931497</v>
      </c>
      <c r="DW24" s="61">
        <f t="shared" si="127"/>
        <v>4786.0402630663593</v>
      </c>
      <c r="DX24" s="61">
        <f t="shared" si="127"/>
        <v>4694.0010272381596</v>
      </c>
      <c r="DY24" s="61">
        <f t="shared" si="127"/>
        <v>4603.7317767143495</v>
      </c>
      <c r="DZ24" s="61">
        <f t="shared" si="127"/>
        <v>950.56809964547313</v>
      </c>
      <c r="EA24" s="61">
        <f t="shared" si="127"/>
        <v>932.28794388306017</v>
      </c>
      <c r="EB24" s="61">
        <f t="shared" si="127"/>
        <v>914.3593295776169</v>
      </c>
      <c r="EC24" s="61">
        <f t="shared" si="127"/>
        <v>896.77549631650902</v>
      </c>
      <c r="ED24" s="61">
        <f t="shared" si="127"/>
        <v>879.52981369503777</v>
      </c>
      <c r="EE24" s="61">
        <f t="shared" si="127"/>
        <v>0</v>
      </c>
      <c r="EF24" s="61">
        <f t="shared" si="127"/>
        <v>0</v>
      </c>
      <c r="EG24" s="61">
        <f t="shared" si="127"/>
        <v>0</v>
      </c>
      <c r="EH24" s="61">
        <f t="shared" si="127"/>
        <v>0</v>
      </c>
      <c r="EI24" s="61">
        <f t="shared" si="127"/>
        <v>0</v>
      </c>
      <c r="EJ24" s="61">
        <f t="shared" si="127"/>
        <v>0</v>
      </c>
      <c r="EK24" s="61">
        <f t="shared" si="127"/>
        <v>0</v>
      </c>
      <c r="EL24" s="61">
        <f t="shared" si="127"/>
        <v>0</v>
      </c>
      <c r="EM24" s="61">
        <f t="shared" si="127"/>
        <v>0</v>
      </c>
      <c r="EN24" s="61">
        <f t="shared" si="127"/>
        <v>0</v>
      </c>
      <c r="EO24" s="61">
        <f t="shared" si="127"/>
        <v>0</v>
      </c>
      <c r="EP24" s="61">
        <f t="shared" si="127"/>
        <v>0</v>
      </c>
      <c r="EQ24" s="61">
        <f t="shared" si="127"/>
        <v>0</v>
      </c>
      <c r="ER24" s="61">
        <f t="shared" si="127"/>
        <v>0</v>
      </c>
      <c r="ES24" s="61">
        <f t="shared" si="127"/>
        <v>0</v>
      </c>
      <c r="ET24" s="61">
        <f t="shared" si="127"/>
        <v>0</v>
      </c>
      <c r="EU24" s="61">
        <f t="shared" ref="EU24:FL24" si="128">SUM(EU25:EU30)</f>
        <v>0</v>
      </c>
      <c r="EV24" s="61">
        <f t="shared" si="128"/>
        <v>0</v>
      </c>
      <c r="EW24" s="61">
        <f t="shared" si="128"/>
        <v>0</v>
      </c>
      <c r="EX24" s="61">
        <f t="shared" si="128"/>
        <v>0</v>
      </c>
      <c r="EY24" s="61">
        <f t="shared" si="128"/>
        <v>0</v>
      </c>
      <c r="EZ24" s="61">
        <f t="shared" si="128"/>
        <v>0</v>
      </c>
      <c r="FA24" s="61">
        <f t="shared" si="128"/>
        <v>0</v>
      </c>
      <c r="FB24" s="61">
        <f t="shared" si="128"/>
        <v>0</v>
      </c>
      <c r="FC24" s="61">
        <f t="shared" si="128"/>
        <v>0</v>
      </c>
      <c r="FD24" s="61">
        <f t="shared" si="128"/>
        <v>0</v>
      </c>
      <c r="FE24" s="61">
        <f t="shared" si="128"/>
        <v>0</v>
      </c>
      <c r="FF24" s="61">
        <f t="shared" si="128"/>
        <v>0</v>
      </c>
      <c r="FG24" s="61">
        <f t="shared" si="128"/>
        <v>0</v>
      </c>
      <c r="FH24" s="61">
        <f t="shared" si="128"/>
        <v>0</v>
      </c>
      <c r="FI24" s="61">
        <f t="shared" si="128"/>
        <v>0</v>
      </c>
      <c r="FJ24" s="61">
        <f t="shared" si="128"/>
        <v>0</v>
      </c>
      <c r="FK24" s="61">
        <f t="shared" si="128"/>
        <v>0</v>
      </c>
      <c r="FL24" s="61">
        <f t="shared" si="128"/>
        <v>0</v>
      </c>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row>
    <row r="25" spans="1:252" ht="14.25" customHeight="1" x14ac:dyDescent="0.2">
      <c r="B25" s="81" t="s">
        <v>79</v>
      </c>
      <c r="C25" s="94">
        <f>SUM(O25:BL25)</f>
        <v>16</v>
      </c>
      <c r="D25" s="86" t="s">
        <v>9</v>
      </c>
      <c r="E25" s="63"/>
      <c r="F25" s="87">
        <v>1200</v>
      </c>
      <c r="G25" s="66"/>
      <c r="H25" s="67"/>
      <c r="I25" s="60">
        <f>SUM(E25:H25)</f>
        <v>1200</v>
      </c>
      <c r="J25" s="13">
        <f>SUM(DO25:FL25)</f>
        <v>16343.97950155316</v>
      </c>
      <c r="K25" s="53">
        <f t="shared" si="9"/>
        <v>326.87959003106317</v>
      </c>
      <c r="L25" s="2"/>
      <c r="M25" s="95" t="str">
        <f t="shared" si="0"/>
        <v>Tilskud, økologisk dyrkning</v>
      </c>
      <c r="N25" s="2"/>
      <c r="O25" s="92">
        <v>1</v>
      </c>
      <c r="P25" s="92">
        <v>1</v>
      </c>
      <c r="Q25" s="92">
        <v>1</v>
      </c>
      <c r="R25" s="92">
        <v>1</v>
      </c>
      <c r="S25" s="92">
        <v>1</v>
      </c>
      <c r="T25" s="92">
        <v>1</v>
      </c>
      <c r="U25" s="93">
        <v>1</v>
      </c>
      <c r="V25" s="93">
        <v>1</v>
      </c>
      <c r="W25" s="93">
        <v>1</v>
      </c>
      <c r="X25" s="93">
        <v>1</v>
      </c>
      <c r="Y25" s="93">
        <v>1</v>
      </c>
      <c r="Z25" s="93">
        <v>1</v>
      </c>
      <c r="AA25" s="93">
        <v>1</v>
      </c>
      <c r="AB25" s="93">
        <v>1</v>
      </c>
      <c r="AC25" s="93">
        <v>1</v>
      </c>
      <c r="AD25" s="93">
        <v>1</v>
      </c>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2"/>
      <c r="BN25" s="3" t="str">
        <f t="shared" si="5"/>
        <v>Tilskud, økologisk dyrkning</v>
      </c>
      <c r="BO25" s="6">
        <f t="shared" ref="BO25:BX30" si="129">$I25*O25</f>
        <v>1200</v>
      </c>
      <c r="BP25" s="6">
        <f t="shared" si="129"/>
        <v>1200</v>
      </c>
      <c r="BQ25" s="6">
        <f t="shared" si="129"/>
        <v>1200</v>
      </c>
      <c r="BR25" s="6">
        <f t="shared" si="129"/>
        <v>1200</v>
      </c>
      <c r="BS25" s="6">
        <f t="shared" si="129"/>
        <v>1200</v>
      </c>
      <c r="BT25" s="6">
        <f t="shared" si="129"/>
        <v>1200</v>
      </c>
      <c r="BU25" s="6">
        <f t="shared" si="129"/>
        <v>1200</v>
      </c>
      <c r="BV25" s="6">
        <f t="shared" si="129"/>
        <v>1200</v>
      </c>
      <c r="BW25" s="6">
        <f t="shared" si="129"/>
        <v>1200</v>
      </c>
      <c r="BX25" s="6">
        <f t="shared" si="129"/>
        <v>1200</v>
      </c>
      <c r="BY25" s="6">
        <f t="shared" ref="BY25:CH30" si="130">$I25*Y25</f>
        <v>1200</v>
      </c>
      <c r="BZ25" s="6">
        <f t="shared" si="130"/>
        <v>1200</v>
      </c>
      <c r="CA25" s="6">
        <f t="shared" si="130"/>
        <v>1200</v>
      </c>
      <c r="CB25" s="6">
        <f t="shared" si="130"/>
        <v>1200</v>
      </c>
      <c r="CC25" s="6">
        <f t="shared" si="130"/>
        <v>1200</v>
      </c>
      <c r="CD25" s="6">
        <f t="shared" si="130"/>
        <v>1200</v>
      </c>
      <c r="CE25" s="6">
        <f t="shared" si="130"/>
        <v>0</v>
      </c>
      <c r="CF25" s="6">
        <f t="shared" si="130"/>
        <v>0</v>
      </c>
      <c r="CG25" s="6">
        <f t="shared" si="130"/>
        <v>0</v>
      </c>
      <c r="CH25" s="6">
        <f t="shared" si="130"/>
        <v>0</v>
      </c>
      <c r="CI25" s="6">
        <f t="shared" ref="CI25:CR30" si="131">$I25*AI25</f>
        <v>0</v>
      </c>
      <c r="CJ25" s="6">
        <f t="shared" si="131"/>
        <v>0</v>
      </c>
      <c r="CK25" s="6">
        <f t="shared" si="131"/>
        <v>0</v>
      </c>
      <c r="CL25" s="6">
        <f t="shared" si="131"/>
        <v>0</v>
      </c>
      <c r="CM25" s="6">
        <f t="shared" si="131"/>
        <v>0</v>
      </c>
      <c r="CN25" s="6">
        <f t="shared" si="131"/>
        <v>0</v>
      </c>
      <c r="CO25" s="6">
        <f t="shared" si="131"/>
        <v>0</v>
      </c>
      <c r="CP25" s="6">
        <f t="shared" si="131"/>
        <v>0</v>
      </c>
      <c r="CQ25" s="6">
        <f t="shared" si="131"/>
        <v>0</v>
      </c>
      <c r="CR25" s="6">
        <f t="shared" si="131"/>
        <v>0</v>
      </c>
      <c r="CS25" s="6">
        <f t="shared" ref="CS25:DB30" si="132">$I25*AS25</f>
        <v>0</v>
      </c>
      <c r="CT25" s="6">
        <f t="shared" si="132"/>
        <v>0</v>
      </c>
      <c r="CU25" s="6">
        <f t="shared" si="132"/>
        <v>0</v>
      </c>
      <c r="CV25" s="6">
        <f t="shared" si="132"/>
        <v>0</v>
      </c>
      <c r="CW25" s="6">
        <f t="shared" si="132"/>
        <v>0</v>
      </c>
      <c r="CX25" s="6">
        <f t="shared" si="132"/>
        <v>0</v>
      </c>
      <c r="CY25" s="6">
        <f t="shared" si="132"/>
        <v>0</v>
      </c>
      <c r="CZ25" s="6">
        <f t="shared" si="132"/>
        <v>0</v>
      </c>
      <c r="DA25" s="6">
        <f t="shared" si="132"/>
        <v>0</v>
      </c>
      <c r="DB25" s="6">
        <f t="shared" si="132"/>
        <v>0</v>
      </c>
      <c r="DC25" s="6">
        <f t="shared" ref="DC25:DL30" si="133">$I25*BC25</f>
        <v>0</v>
      </c>
      <c r="DD25" s="6">
        <f t="shared" si="133"/>
        <v>0</v>
      </c>
      <c r="DE25" s="6">
        <f t="shared" si="133"/>
        <v>0</v>
      </c>
      <c r="DF25" s="6">
        <f t="shared" si="133"/>
        <v>0</v>
      </c>
      <c r="DG25" s="6">
        <f t="shared" si="133"/>
        <v>0</v>
      </c>
      <c r="DH25" s="6">
        <f t="shared" si="133"/>
        <v>0</v>
      </c>
      <c r="DI25" s="6">
        <f t="shared" si="133"/>
        <v>0</v>
      </c>
      <c r="DJ25" s="6">
        <f t="shared" si="133"/>
        <v>0</v>
      </c>
      <c r="DK25" s="6">
        <f t="shared" si="133"/>
        <v>0</v>
      </c>
      <c r="DL25" s="6">
        <f t="shared" si="133"/>
        <v>0</v>
      </c>
      <c r="DN25" s="3" t="str">
        <f t="shared" si="7"/>
        <v>Tilskud, økologisk dyrkning</v>
      </c>
      <c r="DO25" s="53">
        <f t="shared" ref="DO25:DX30" si="134">BO25*(1+$C$8)^-BO$16</f>
        <v>1176.9230769230769</v>
      </c>
      <c r="DP25" s="53">
        <f t="shared" si="134"/>
        <v>1154.2899408284027</v>
      </c>
      <c r="DQ25" s="53">
        <f t="shared" si="134"/>
        <v>1132.0920573509334</v>
      </c>
      <c r="DR25" s="53">
        <f t="shared" si="134"/>
        <v>1110.321056248031</v>
      </c>
      <c r="DS25" s="53">
        <f t="shared" si="134"/>
        <v>1088.968728243261</v>
      </c>
      <c r="DT25" s="53">
        <f t="shared" si="134"/>
        <v>1068.0270219308911</v>
      </c>
      <c r="DU25" s="53">
        <f t="shared" si="134"/>
        <v>1047.4880407399123</v>
      </c>
      <c r="DV25" s="53">
        <f t="shared" si="134"/>
        <v>1027.3440399564527</v>
      </c>
      <c r="DW25" s="53">
        <f t="shared" si="134"/>
        <v>1007.587423803444</v>
      </c>
      <c r="DX25" s="53">
        <f t="shared" si="134"/>
        <v>988.21074257645478</v>
      </c>
      <c r="DY25" s="53">
        <f t="shared" ref="DY25:EH30" si="135">BY25*(1+$C$8)^-BY$16</f>
        <v>969.20668983459984</v>
      </c>
      <c r="DZ25" s="53">
        <f t="shared" si="135"/>
        <v>950.56809964547313</v>
      </c>
      <c r="EA25" s="53">
        <f t="shared" si="135"/>
        <v>932.28794388306017</v>
      </c>
      <c r="EB25" s="53">
        <f t="shared" si="135"/>
        <v>914.3593295776169</v>
      </c>
      <c r="EC25" s="53">
        <f t="shared" si="135"/>
        <v>896.77549631650902</v>
      </c>
      <c r="ED25" s="53">
        <f t="shared" si="135"/>
        <v>879.52981369503777</v>
      </c>
      <c r="EE25" s="53">
        <f t="shared" si="135"/>
        <v>0</v>
      </c>
      <c r="EF25" s="53">
        <f t="shared" si="135"/>
        <v>0</v>
      </c>
      <c r="EG25" s="53">
        <f t="shared" si="135"/>
        <v>0</v>
      </c>
      <c r="EH25" s="53">
        <f t="shared" si="135"/>
        <v>0</v>
      </c>
      <c r="EI25" s="53">
        <f t="shared" ref="EI25:ER30" si="136">CI25*(1+$C$8)^-CI$16</f>
        <v>0</v>
      </c>
      <c r="EJ25" s="53">
        <f t="shared" si="136"/>
        <v>0</v>
      </c>
      <c r="EK25" s="53">
        <f t="shared" si="136"/>
        <v>0</v>
      </c>
      <c r="EL25" s="53">
        <f t="shared" si="136"/>
        <v>0</v>
      </c>
      <c r="EM25" s="53">
        <f t="shared" si="136"/>
        <v>0</v>
      </c>
      <c r="EN25" s="53">
        <f t="shared" si="136"/>
        <v>0</v>
      </c>
      <c r="EO25" s="53">
        <f t="shared" si="136"/>
        <v>0</v>
      </c>
      <c r="EP25" s="53">
        <f t="shared" si="136"/>
        <v>0</v>
      </c>
      <c r="EQ25" s="53">
        <f t="shared" si="136"/>
        <v>0</v>
      </c>
      <c r="ER25" s="53">
        <f t="shared" si="136"/>
        <v>0</v>
      </c>
      <c r="ES25" s="53">
        <f t="shared" ref="ES25:FB30" si="137">CS25*(1+$C$8)^-CS$16</f>
        <v>0</v>
      </c>
      <c r="ET25" s="53">
        <f t="shared" si="137"/>
        <v>0</v>
      </c>
      <c r="EU25" s="53">
        <f t="shared" si="137"/>
        <v>0</v>
      </c>
      <c r="EV25" s="53">
        <f t="shared" si="137"/>
        <v>0</v>
      </c>
      <c r="EW25" s="53">
        <f t="shared" si="137"/>
        <v>0</v>
      </c>
      <c r="EX25" s="53">
        <f t="shared" si="137"/>
        <v>0</v>
      </c>
      <c r="EY25" s="53">
        <f t="shared" si="137"/>
        <v>0</v>
      </c>
      <c r="EZ25" s="53">
        <f t="shared" si="137"/>
        <v>0</v>
      </c>
      <c r="FA25" s="53">
        <f t="shared" si="137"/>
        <v>0</v>
      </c>
      <c r="FB25" s="53">
        <f t="shared" si="137"/>
        <v>0</v>
      </c>
      <c r="FC25" s="53">
        <f t="shared" ref="FC25:FL30" si="138">DC25*(1+$C$8)^-DC$16</f>
        <v>0</v>
      </c>
      <c r="FD25" s="53">
        <f t="shared" si="138"/>
        <v>0</v>
      </c>
      <c r="FE25" s="53">
        <f t="shared" si="138"/>
        <v>0</v>
      </c>
      <c r="FF25" s="53">
        <f t="shared" si="138"/>
        <v>0</v>
      </c>
      <c r="FG25" s="53">
        <f t="shared" si="138"/>
        <v>0</v>
      </c>
      <c r="FH25" s="53">
        <f t="shared" si="138"/>
        <v>0</v>
      </c>
      <c r="FI25" s="53">
        <f t="shared" si="138"/>
        <v>0</v>
      </c>
      <c r="FJ25" s="53">
        <f t="shared" si="138"/>
        <v>0</v>
      </c>
      <c r="FK25" s="53">
        <f t="shared" si="138"/>
        <v>0</v>
      </c>
      <c r="FL25" s="53">
        <f t="shared" si="138"/>
        <v>0</v>
      </c>
      <c r="FN25" s="10">
        <f>SUM(DO25:FL25)</f>
        <v>16343.97950155316</v>
      </c>
      <c r="FO25" s="10">
        <f>SUM(DO25:FL25)/$C$5</f>
        <v>326.87959003106317</v>
      </c>
    </row>
    <row r="26" spans="1:252" ht="14.25" customHeight="1" x14ac:dyDescent="0.2">
      <c r="B26" s="81" t="s">
        <v>24</v>
      </c>
      <c r="C26" s="94">
        <f>SUM(O26:BL26)</f>
        <v>11</v>
      </c>
      <c r="D26" s="86" t="s">
        <v>9</v>
      </c>
      <c r="E26" s="64"/>
      <c r="F26" s="87">
        <v>4000</v>
      </c>
      <c r="G26" s="68"/>
      <c r="H26" s="69"/>
      <c r="I26" s="60">
        <f t="shared" ref="I26:I30" si="139">SUM(E26:H26)</f>
        <v>4000</v>
      </c>
      <c r="J26" s="13">
        <f t="shared" ref="J26:J30" si="140">SUM(DO26:FL26)</f>
        <v>39234.862728118198</v>
      </c>
      <c r="K26" s="53">
        <f t="shared" ref="K26:K30" si="141">FO26</f>
        <v>784.69725456236392</v>
      </c>
      <c r="L26" s="2"/>
      <c r="M26" s="95" t="str">
        <f t="shared" si="0"/>
        <v>Tilskud, frugt og grønt</v>
      </c>
      <c r="N26" s="2"/>
      <c r="O26" s="92">
        <v>1</v>
      </c>
      <c r="P26" s="92">
        <v>1</v>
      </c>
      <c r="Q26" s="92">
        <v>1</v>
      </c>
      <c r="R26" s="92">
        <v>1</v>
      </c>
      <c r="S26" s="92">
        <v>1</v>
      </c>
      <c r="T26" s="92">
        <v>1</v>
      </c>
      <c r="U26" s="93">
        <v>1</v>
      </c>
      <c r="V26" s="93">
        <v>1</v>
      </c>
      <c r="W26" s="93">
        <v>1</v>
      </c>
      <c r="X26" s="93">
        <v>1</v>
      </c>
      <c r="Y26" s="93">
        <v>1</v>
      </c>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2"/>
      <c r="BN26" s="3" t="str">
        <f t="shared" si="5"/>
        <v>Tilskud, frugt og grønt</v>
      </c>
      <c r="BO26" s="6">
        <f t="shared" si="129"/>
        <v>4000</v>
      </c>
      <c r="BP26" s="6">
        <f t="shared" si="129"/>
        <v>4000</v>
      </c>
      <c r="BQ26" s="6">
        <f t="shared" si="129"/>
        <v>4000</v>
      </c>
      <c r="BR26" s="6">
        <f t="shared" si="129"/>
        <v>4000</v>
      </c>
      <c r="BS26" s="6">
        <f t="shared" si="129"/>
        <v>4000</v>
      </c>
      <c r="BT26" s="6">
        <f t="shared" si="129"/>
        <v>4000</v>
      </c>
      <c r="BU26" s="6">
        <f t="shared" si="129"/>
        <v>4000</v>
      </c>
      <c r="BV26" s="6">
        <f t="shared" si="129"/>
        <v>4000</v>
      </c>
      <c r="BW26" s="6">
        <f t="shared" si="129"/>
        <v>4000</v>
      </c>
      <c r="BX26" s="6">
        <f t="shared" si="129"/>
        <v>4000</v>
      </c>
      <c r="BY26" s="6">
        <f t="shared" si="130"/>
        <v>4000</v>
      </c>
      <c r="BZ26" s="6">
        <f t="shared" si="130"/>
        <v>0</v>
      </c>
      <c r="CA26" s="6">
        <f t="shared" si="130"/>
        <v>0</v>
      </c>
      <c r="CB26" s="6">
        <f t="shared" si="130"/>
        <v>0</v>
      </c>
      <c r="CC26" s="6">
        <f t="shared" si="130"/>
        <v>0</v>
      </c>
      <c r="CD26" s="6">
        <f t="shared" si="130"/>
        <v>0</v>
      </c>
      <c r="CE26" s="6">
        <f t="shared" si="130"/>
        <v>0</v>
      </c>
      <c r="CF26" s="6">
        <f t="shared" si="130"/>
        <v>0</v>
      </c>
      <c r="CG26" s="6">
        <f t="shared" si="130"/>
        <v>0</v>
      </c>
      <c r="CH26" s="6">
        <f t="shared" si="130"/>
        <v>0</v>
      </c>
      <c r="CI26" s="6">
        <f t="shared" si="131"/>
        <v>0</v>
      </c>
      <c r="CJ26" s="6">
        <f t="shared" si="131"/>
        <v>0</v>
      </c>
      <c r="CK26" s="6">
        <f t="shared" si="131"/>
        <v>0</v>
      </c>
      <c r="CL26" s="6">
        <f t="shared" si="131"/>
        <v>0</v>
      </c>
      <c r="CM26" s="6">
        <f t="shared" si="131"/>
        <v>0</v>
      </c>
      <c r="CN26" s="6">
        <f t="shared" si="131"/>
        <v>0</v>
      </c>
      <c r="CO26" s="6">
        <f t="shared" si="131"/>
        <v>0</v>
      </c>
      <c r="CP26" s="6">
        <f t="shared" si="131"/>
        <v>0</v>
      </c>
      <c r="CQ26" s="6">
        <f t="shared" si="131"/>
        <v>0</v>
      </c>
      <c r="CR26" s="6">
        <f t="shared" si="131"/>
        <v>0</v>
      </c>
      <c r="CS26" s="6">
        <f t="shared" si="132"/>
        <v>0</v>
      </c>
      <c r="CT26" s="6">
        <f t="shared" si="132"/>
        <v>0</v>
      </c>
      <c r="CU26" s="6">
        <f t="shared" si="132"/>
        <v>0</v>
      </c>
      <c r="CV26" s="6">
        <f t="shared" si="132"/>
        <v>0</v>
      </c>
      <c r="CW26" s="6">
        <f t="shared" si="132"/>
        <v>0</v>
      </c>
      <c r="CX26" s="6">
        <f t="shared" si="132"/>
        <v>0</v>
      </c>
      <c r="CY26" s="6">
        <f t="shared" si="132"/>
        <v>0</v>
      </c>
      <c r="CZ26" s="6">
        <f t="shared" si="132"/>
        <v>0</v>
      </c>
      <c r="DA26" s="6">
        <f t="shared" si="132"/>
        <v>0</v>
      </c>
      <c r="DB26" s="6">
        <f t="shared" si="132"/>
        <v>0</v>
      </c>
      <c r="DC26" s="6">
        <f t="shared" si="133"/>
        <v>0</v>
      </c>
      <c r="DD26" s="6">
        <f t="shared" si="133"/>
        <v>0</v>
      </c>
      <c r="DE26" s="6">
        <f t="shared" si="133"/>
        <v>0</v>
      </c>
      <c r="DF26" s="6">
        <f t="shared" si="133"/>
        <v>0</v>
      </c>
      <c r="DG26" s="6">
        <f t="shared" si="133"/>
        <v>0</v>
      </c>
      <c r="DH26" s="6">
        <f t="shared" si="133"/>
        <v>0</v>
      </c>
      <c r="DI26" s="6">
        <f t="shared" si="133"/>
        <v>0</v>
      </c>
      <c r="DJ26" s="6">
        <f t="shared" si="133"/>
        <v>0</v>
      </c>
      <c r="DK26" s="6">
        <f t="shared" si="133"/>
        <v>0</v>
      </c>
      <c r="DL26" s="6">
        <f t="shared" si="133"/>
        <v>0</v>
      </c>
      <c r="DN26" s="3" t="str">
        <f t="shared" si="7"/>
        <v>Tilskud, frugt og grønt</v>
      </c>
      <c r="DO26" s="53">
        <f t="shared" si="134"/>
        <v>3923.0769230769233</v>
      </c>
      <c r="DP26" s="53">
        <f t="shared" si="134"/>
        <v>3847.6331360946756</v>
      </c>
      <c r="DQ26" s="53">
        <f t="shared" si="134"/>
        <v>3773.6401911697776</v>
      </c>
      <c r="DR26" s="53">
        <f t="shared" si="134"/>
        <v>3701.0701874934366</v>
      </c>
      <c r="DS26" s="53">
        <f t="shared" si="134"/>
        <v>3629.8957608108703</v>
      </c>
      <c r="DT26" s="53">
        <f t="shared" si="134"/>
        <v>3560.0900731029701</v>
      </c>
      <c r="DU26" s="53">
        <f t="shared" si="134"/>
        <v>3491.6268024663746</v>
      </c>
      <c r="DV26" s="53">
        <f t="shared" si="134"/>
        <v>3424.4801331881754</v>
      </c>
      <c r="DW26" s="53">
        <f t="shared" si="134"/>
        <v>3358.6247460114801</v>
      </c>
      <c r="DX26" s="53">
        <f t="shared" si="134"/>
        <v>3294.0358085881826</v>
      </c>
      <c r="DY26" s="53">
        <f t="shared" si="135"/>
        <v>3230.6889661153327</v>
      </c>
      <c r="DZ26" s="53">
        <f t="shared" si="135"/>
        <v>0</v>
      </c>
      <c r="EA26" s="53">
        <f t="shared" si="135"/>
        <v>0</v>
      </c>
      <c r="EB26" s="53">
        <f t="shared" si="135"/>
        <v>0</v>
      </c>
      <c r="EC26" s="53">
        <f t="shared" si="135"/>
        <v>0</v>
      </c>
      <c r="ED26" s="53">
        <f t="shared" si="135"/>
        <v>0</v>
      </c>
      <c r="EE26" s="53">
        <f t="shared" si="135"/>
        <v>0</v>
      </c>
      <c r="EF26" s="53">
        <f t="shared" si="135"/>
        <v>0</v>
      </c>
      <c r="EG26" s="53">
        <f t="shared" si="135"/>
        <v>0</v>
      </c>
      <c r="EH26" s="53">
        <f t="shared" si="135"/>
        <v>0</v>
      </c>
      <c r="EI26" s="53">
        <f t="shared" si="136"/>
        <v>0</v>
      </c>
      <c r="EJ26" s="53">
        <f t="shared" si="136"/>
        <v>0</v>
      </c>
      <c r="EK26" s="53">
        <f t="shared" si="136"/>
        <v>0</v>
      </c>
      <c r="EL26" s="53">
        <f t="shared" si="136"/>
        <v>0</v>
      </c>
      <c r="EM26" s="53">
        <f t="shared" si="136"/>
        <v>0</v>
      </c>
      <c r="EN26" s="53">
        <f t="shared" si="136"/>
        <v>0</v>
      </c>
      <c r="EO26" s="53">
        <f t="shared" si="136"/>
        <v>0</v>
      </c>
      <c r="EP26" s="53">
        <f t="shared" si="136"/>
        <v>0</v>
      </c>
      <c r="EQ26" s="53">
        <f t="shared" si="136"/>
        <v>0</v>
      </c>
      <c r="ER26" s="53">
        <f t="shared" si="136"/>
        <v>0</v>
      </c>
      <c r="ES26" s="53">
        <f t="shared" si="137"/>
        <v>0</v>
      </c>
      <c r="ET26" s="53">
        <f t="shared" si="137"/>
        <v>0</v>
      </c>
      <c r="EU26" s="53">
        <f t="shared" si="137"/>
        <v>0</v>
      </c>
      <c r="EV26" s="53">
        <f t="shared" si="137"/>
        <v>0</v>
      </c>
      <c r="EW26" s="53">
        <f t="shared" si="137"/>
        <v>0</v>
      </c>
      <c r="EX26" s="53">
        <f t="shared" si="137"/>
        <v>0</v>
      </c>
      <c r="EY26" s="53">
        <f t="shared" si="137"/>
        <v>0</v>
      </c>
      <c r="EZ26" s="53">
        <f t="shared" si="137"/>
        <v>0</v>
      </c>
      <c r="FA26" s="53">
        <f t="shared" si="137"/>
        <v>0</v>
      </c>
      <c r="FB26" s="53">
        <f t="shared" si="137"/>
        <v>0</v>
      </c>
      <c r="FC26" s="53">
        <f t="shared" si="138"/>
        <v>0</v>
      </c>
      <c r="FD26" s="53">
        <f t="shared" si="138"/>
        <v>0</v>
      </c>
      <c r="FE26" s="53">
        <f t="shared" si="138"/>
        <v>0</v>
      </c>
      <c r="FF26" s="53">
        <f t="shared" si="138"/>
        <v>0</v>
      </c>
      <c r="FG26" s="53">
        <f t="shared" si="138"/>
        <v>0</v>
      </c>
      <c r="FH26" s="53">
        <f t="shared" si="138"/>
        <v>0</v>
      </c>
      <c r="FI26" s="53">
        <f t="shared" si="138"/>
        <v>0</v>
      </c>
      <c r="FJ26" s="53">
        <f t="shared" si="138"/>
        <v>0</v>
      </c>
      <c r="FK26" s="53">
        <f t="shared" si="138"/>
        <v>0</v>
      </c>
      <c r="FL26" s="53">
        <f t="shared" si="138"/>
        <v>0</v>
      </c>
      <c r="FN26" s="10">
        <f>SUM(DO26:FL26)</f>
        <v>39234.862728118198</v>
      </c>
      <c r="FO26" s="10">
        <f>SUM(DO26:FL26)/$C$5</f>
        <v>784.69725456236392</v>
      </c>
    </row>
    <row r="27" spans="1:252" ht="14.25" customHeight="1" x14ac:dyDescent="0.2">
      <c r="B27" s="81" t="s">
        <v>25</v>
      </c>
      <c r="C27" s="94">
        <f t="shared" ref="C27:C30" si="142">SUM(O27:BL27)</f>
        <v>11</v>
      </c>
      <c r="D27" s="86" t="s">
        <v>9</v>
      </c>
      <c r="E27" s="64"/>
      <c r="F27" s="87">
        <v>500</v>
      </c>
      <c r="G27" s="68"/>
      <c r="H27" s="69"/>
      <c r="I27" s="60">
        <f t="shared" si="139"/>
        <v>500</v>
      </c>
      <c r="J27" s="13">
        <f t="shared" si="140"/>
        <v>4904.3578410147747</v>
      </c>
      <c r="K27" s="53">
        <f t="shared" si="141"/>
        <v>98.08715682029549</v>
      </c>
      <c r="L27" s="2"/>
      <c r="M27" s="95" t="str">
        <f t="shared" si="0"/>
        <v>Tilskud, red. N</v>
      </c>
      <c r="N27" s="2"/>
      <c r="O27" s="92">
        <v>1</v>
      </c>
      <c r="P27" s="92">
        <v>1</v>
      </c>
      <c r="Q27" s="92">
        <v>1</v>
      </c>
      <c r="R27" s="92">
        <v>1</v>
      </c>
      <c r="S27" s="92">
        <v>1</v>
      </c>
      <c r="T27" s="92">
        <v>1</v>
      </c>
      <c r="U27" s="93">
        <v>1</v>
      </c>
      <c r="V27" s="93">
        <v>1</v>
      </c>
      <c r="W27" s="93">
        <v>1</v>
      </c>
      <c r="X27" s="93">
        <v>1</v>
      </c>
      <c r="Y27" s="93">
        <v>1</v>
      </c>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2"/>
      <c r="BN27" s="3" t="str">
        <f t="shared" si="5"/>
        <v>Tilskud, red. N</v>
      </c>
      <c r="BO27" s="6">
        <f t="shared" si="129"/>
        <v>500</v>
      </c>
      <c r="BP27" s="6">
        <f t="shared" si="129"/>
        <v>500</v>
      </c>
      <c r="BQ27" s="6">
        <f t="shared" si="129"/>
        <v>500</v>
      </c>
      <c r="BR27" s="6">
        <f t="shared" si="129"/>
        <v>500</v>
      </c>
      <c r="BS27" s="6">
        <f t="shared" si="129"/>
        <v>500</v>
      </c>
      <c r="BT27" s="6">
        <f t="shared" si="129"/>
        <v>500</v>
      </c>
      <c r="BU27" s="6">
        <f t="shared" si="129"/>
        <v>500</v>
      </c>
      <c r="BV27" s="6">
        <f t="shared" si="129"/>
        <v>500</v>
      </c>
      <c r="BW27" s="6">
        <f t="shared" si="129"/>
        <v>500</v>
      </c>
      <c r="BX27" s="6">
        <f t="shared" si="129"/>
        <v>500</v>
      </c>
      <c r="BY27" s="6">
        <f t="shared" si="130"/>
        <v>500</v>
      </c>
      <c r="BZ27" s="6">
        <f t="shared" si="130"/>
        <v>0</v>
      </c>
      <c r="CA27" s="6">
        <f t="shared" si="130"/>
        <v>0</v>
      </c>
      <c r="CB27" s="6">
        <f t="shared" si="130"/>
        <v>0</v>
      </c>
      <c r="CC27" s="6">
        <f t="shared" si="130"/>
        <v>0</v>
      </c>
      <c r="CD27" s="6">
        <f t="shared" si="130"/>
        <v>0</v>
      </c>
      <c r="CE27" s="6">
        <f t="shared" si="130"/>
        <v>0</v>
      </c>
      <c r="CF27" s="6">
        <f t="shared" si="130"/>
        <v>0</v>
      </c>
      <c r="CG27" s="6">
        <f t="shared" si="130"/>
        <v>0</v>
      </c>
      <c r="CH27" s="6">
        <f t="shared" si="130"/>
        <v>0</v>
      </c>
      <c r="CI27" s="6">
        <f t="shared" si="131"/>
        <v>0</v>
      </c>
      <c r="CJ27" s="6">
        <f t="shared" si="131"/>
        <v>0</v>
      </c>
      <c r="CK27" s="6">
        <f t="shared" si="131"/>
        <v>0</v>
      </c>
      <c r="CL27" s="6">
        <f t="shared" si="131"/>
        <v>0</v>
      </c>
      <c r="CM27" s="6">
        <f t="shared" si="131"/>
        <v>0</v>
      </c>
      <c r="CN27" s="6">
        <f t="shared" si="131"/>
        <v>0</v>
      </c>
      <c r="CO27" s="6">
        <f t="shared" si="131"/>
        <v>0</v>
      </c>
      <c r="CP27" s="6">
        <f t="shared" si="131"/>
        <v>0</v>
      </c>
      <c r="CQ27" s="6">
        <f t="shared" si="131"/>
        <v>0</v>
      </c>
      <c r="CR27" s="6">
        <f t="shared" si="131"/>
        <v>0</v>
      </c>
      <c r="CS27" s="6">
        <f t="shared" si="132"/>
        <v>0</v>
      </c>
      <c r="CT27" s="6">
        <f t="shared" si="132"/>
        <v>0</v>
      </c>
      <c r="CU27" s="6">
        <f t="shared" si="132"/>
        <v>0</v>
      </c>
      <c r="CV27" s="6">
        <f t="shared" si="132"/>
        <v>0</v>
      </c>
      <c r="CW27" s="6">
        <f t="shared" si="132"/>
        <v>0</v>
      </c>
      <c r="CX27" s="6">
        <f t="shared" si="132"/>
        <v>0</v>
      </c>
      <c r="CY27" s="6">
        <f t="shared" si="132"/>
        <v>0</v>
      </c>
      <c r="CZ27" s="6">
        <f t="shared" si="132"/>
        <v>0</v>
      </c>
      <c r="DA27" s="6">
        <f t="shared" si="132"/>
        <v>0</v>
      </c>
      <c r="DB27" s="6">
        <f t="shared" si="132"/>
        <v>0</v>
      </c>
      <c r="DC27" s="6">
        <f t="shared" si="133"/>
        <v>0</v>
      </c>
      <c r="DD27" s="6">
        <f t="shared" si="133"/>
        <v>0</v>
      </c>
      <c r="DE27" s="6">
        <f t="shared" si="133"/>
        <v>0</v>
      </c>
      <c r="DF27" s="6">
        <f t="shared" si="133"/>
        <v>0</v>
      </c>
      <c r="DG27" s="6">
        <f t="shared" si="133"/>
        <v>0</v>
      </c>
      <c r="DH27" s="6">
        <f t="shared" si="133"/>
        <v>0</v>
      </c>
      <c r="DI27" s="6">
        <f t="shared" si="133"/>
        <v>0</v>
      </c>
      <c r="DJ27" s="6">
        <f t="shared" si="133"/>
        <v>0</v>
      </c>
      <c r="DK27" s="6">
        <f t="shared" si="133"/>
        <v>0</v>
      </c>
      <c r="DL27" s="6">
        <f t="shared" si="133"/>
        <v>0</v>
      </c>
      <c r="DN27" s="3" t="str">
        <f t="shared" si="7"/>
        <v>Tilskud, red. N</v>
      </c>
      <c r="DO27" s="53">
        <f t="shared" si="134"/>
        <v>490.38461538461542</v>
      </c>
      <c r="DP27" s="53">
        <f t="shared" si="134"/>
        <v>480.95414201183445</v>
      </c>
      <c r="DQ27" s="53">
        <f t="shared" si="134"/>
        <v>471.7050238962222</v>
      </c>
      <c r="DR27" s="53">
        <f t="shared" si="134"/>
        <v>462.63377343667958</v>
      </c>
      <c r="DS27" s="53">
        <f t="shared" si="134"/>
        <v>453.73697010135879</v>
      </c>
      <c r="DT27" s="53">
        <f t="shared" si="134"/>
        <v>445.01125913787126</v>
      </c>
      <c r="DU27" s="53">
        <f t="shared" si="134"/>
        <v>436.45335030829682</v>
      </c>
      <c r="DV27" s="53">
        <f t="shared" si="134"/>
        <v>428.06001664852192</v>
      </c>
      <c r="DW27" s="53">
        <f t="shared" si="134"/>
        <v>419.82809325143501</v>
      </c>
      <c r="DX27" s="53">
        <f t="shared" si="134"/>
        <v>411.75447607352282</v>
      </c>
      <c r="DY27" s="53">
        <f t="shared" si="135"/>
        <v>403.83612076441659</v>
      </c>
      <c r="DZ27" s="53">
        <f t="shared" si="135"/>
        <v>0</v>
      </c>
      <c r="EA27" s="53">
        <f t="shared" si="135"/>
        <v>0</v>
      </c>
      <c r="EB27" s="53">
        <f t="shared" si="135"/>
        <v>0</v>
      </c>
      <c r="EC27" s="53">
        <f t="shared" si="135"/>
        <v>0</v>
      </c>
      <c r="ED27" s="53">
        <f t="shared" si="135"/>
        <v>0</v>
      </c>
      <c r="EE27" s="53">
        <f t="shared" si="135"/>
        <v>0</v>
      </c>
      <c r="EF27" s="53">
        <f t="shared" si="135"/>
        <v>0</v>
      </c>
      <c r="EG27" s="53">
        <f t="shared" si="135"/>
        <v>0</v>
      </c>
      <c r="EH27" s="53">
        <f t="shared" si="135"/>
        <v>0</v>
      </c>
      <c r="EI27" s="53">
        <f t="shared" si="136"/>
        <v>0</v>
      </c>
      <c r="EJ27" s="53">
        <f t="shared" si="136"/>
        <v>0</v>
      </c>
      <c r="EK27" s="53">
        <f t="shared" si="136"/>
        <v>0</v>
      </c>
      <c r="EL27" s="53">
        <f t="shared" si="136"/>
        <v>0</v>
      </c>
      <c r="EM27" s="53">
        <f t="shared" si="136"/>
        <v>0</v>
      </c>
      <c r="EN27" s="53">
        <f t="shared" si="136"/>
        <v>0</v>
      </c>
      <c r="EO27" s="53">
        <f t="shared" si="136"/>
        <v>0</v>
      </c>
      <c r="EP27" s="53">
        <f t="shared" si="136"/>
        <v>0</v>
      </c>
      <c r="EQ27" s="53">
        <f t="shared" si="136"/>
        <v>0</v>
      </c>
      <c r="ER27" s="53">
        <f t="shared" si="136"/>
        <v>0</v>
      </c>
      <c r="ES27" s="53">
        <f t="shared" si="137"/>
        <v>0</v>
      </c>
      <c r="ET27" s="53">
        <f t="shared" si="137"/>
        <v>0</v>
      </c>
      <c r="EU27" s="53">
        <f t="shared" si="137"/>
        <v>0</v>
      </c>
      <c r="EV27" s="53">
        <f t="shared" si="137"/>
        <v>0</v>
      </c>
      <c r="EW27" s="53">
        <f t="shared" si="137"/>
        <v>0</v>
      </c>
      <c r="EX27" s="53">
        <f t="shared" si="137"/>
        <v>0</v>
      </c>
      <c r="EY27" s="53">
        <f t="shared" si="137"/>
        <v>0</v>
      </c>
      <c r="EZ27" s="53">
        <f t="shared" si="137"/>
        <v>0</v>
      </c>
      <c r="FA27" s="53">
        <f t="shared" si="137"/>
        <v>0</v>
      </c>
      <c r="FB27" s="53">
        <f t="shared" si="137"/>
        <v>0</v>
      </c>
      <c r="FC27" s="53">
        <f t="shared" si="138"/>
        <v>0</v>
      </c>
      <c r="FD27" s="53">
        <f t="shared" si="138"/>
        <v>0</v>
      </c>
      <c r="FE27" s="53">
        <f t="shared" si="138"/>
        <v>0</v>
      </c>
      <c r="FF27" s="53">
        <f t="shared" si="138"/>
        <v>0</v>
      </c>
      <c r="FG27" s="53">
        <f t="shared" si="138"/>
        <v>0</v>
      </c>
      <c r="FH27" s="53">
        <f t="shared" si="138"/>
        <v>0</v>
      </c>
      <c r="FI27" s="53">
        <f t="shared" si="138"/>
        <v>0</v>
      </c>
      <c r="FJ27" s="53">
        <f t="shared" si="138"/>
        <v>0</v>
      </c>
      <c r="FK27" s="53">
        <f t="shared" si="138"/>
        <v>0</v>
      </c>
      <c r="FL27" s="53">
        <f t="shared" si="138"/>
        <v>0</v>
      </c>
      <c r="FN27" s="10">
        <f>SUM(DO27:FL27)</f>
        <v>4904.3578410147747</v>
      </c>
      <c r="FO27" s="10">
        <f>SUM(DO27:FL27)/$C$5</f>
        <v>98.08715682029549</v>
      </c>
    </row>
    <row r="28" spans="1:252" ht="14.25" customHeight="1" x14ac:dyDescent="0.2">
      <c r="B28" s="81"/>
      <c r="C28" s="94">
        <f t="shared" si="142"/>
        <v>0</v>
      </c>
      <c r="D28" s="86"/>
      <c r="E28" s="78"/>
      <c r="F28" s="87"/>
      <c r="G28" s="75"/>
      <c r="H28" s="77"/>
      <c r="I28" s="60">
        <f t="shared" si="139"/>
        <v>0</v>
      </c>
      <c r="J28" s="13">
        <f t="shared" si="140"/>
        <v>0</v>
      </c>
      <c r="K28" s="53">
        <f t="shared" si="141"/>
        <v>0</v>
      </c>
      <c r="L28" s="2"/>
      <c r="M28" s="95">
        <f t="shared" si="0"/>
        <v>0</v>
      </c>
      <c r="N28" s="2"/>
      <c r="O28" s="92"/>
      <c r="P28" s="92"/>
      <c r="Q28" s="92"/>
      <c r="R28" s="92"/>
      <c r="S28" s="92"/>
      <c r="T28" s="92"/>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2"/>
      <c r="BN28" s="3">
        <f t="shared" si="5"/>
        <v>0</v>
      </c>
      <c r="BO28" s="6">
        <f t="shared" ref="BO28:BO29" si="143">$I28*O28</f>
        <v>0</v>
      </c>
      <c r="BP28" s="6">
        <f t="shared" ref="BP28:BP29" si="144">$I28*P28</f>
        <v>0</v>
      </c>
      <c r="BQ28" s="6">
        <f t="shared" ref="BQ28:BQ29" si="145">$I28*Q28</f>
        <v>0</v>
      </c>
      <c r="BR28" s="6">
        <f t="shared" ref="BR28:BR29" si="146">$I28*R28</f>
        <v>0</v>
      </c>
      <c r="BS28" s="6">
        <f t="shared" ref="BS28:BS29" si="147">$I28*S28</f>
        <v>0</v>
      </c>
      <c r="BT28" s="6">
        <f t="shared" ref="BT28:BT29" si="148">$I28*T28</f>
        <v>0</v>
      </c>
      <c r="BU28" s="6">
        <f t="shared" ref="BU28:BU29" si="149">$I28*U28</f>
        <v>0</v>
      </c>
      <c r="BV28" s="6">
        <f t="shared" ref="BV28:BV29" si="150">$I28*V28</f>
        <v>0</v>
      </c>
      <c r="BW28" s="6">
        <f t="shared" ref="BW28:BW29" si="151">$I28*W28</f>
        <v>0</v>
      </c>
      <c r="BX28" s="6">
        <f t="shared" ref="BX28:BX29" si="152">$I28*X28</f>
        <v>0</v>
      </c>
      <c r="BY28" s="6">
        <f t="shared" ref="BY28:BY29" si="153">$I28*Y28</f>
        <v>0</v>
      </c>
      <c r="BZ28" s="6">
        <f t="shared" ref="BZ28:BZ29" si="154">$I28*Z28</f>
        <v>0</v>
      </c>
      <c r="CA28" s="6">
        <f t="shared" ref="CA28:CA29" si="155">$I28*AA28</f>
        <v>0</v>
      </c>
      <c r="CB28" s="6">
        <f t="shared" ref="CB28:CB29" si="156">$I28*AB28</f>
        <v>0</v>
      </c>
      <c r="CC28" s="6">
        <f t="shared" ref="CC28:CC29" si="157">$I28*AC28</f>
        <v>0</v>
      </c>
      <c r="CD28" s="6">
        <f t="shared" ref="CD28:CD29" si="158">$I28*AD28</f>
        <v>0</v>
      </c>
      <c r="CE28" s="6">
        <f t="shared" ref="CE28:CE29" si="159">$I28*AE28</f>
        <v>0</v>
      </c>
      <c r="CF28" s="6">
        <f t="shared" ref="CF28:CF29" si="160">$I28*AF28</f>
        <v>0</v>
      </c>
      <c r="CG28" s="6">
        <f t="shared" ref="CG28:CG29" si="161">$I28*AG28</f>
        <v>0</v>
      </c>
      <c r="CH28" s="6">
        <f t="shared" ref="CH28:CH29" si="162">$I28*AH28</f>
        <v>0</v>
      </c>
      <c r="CI28" s="6">
        <f t="shared" ref="CI28:CI29" si="163">$I28*AI28</f>
        <v>0</v>
      </c>
      <c r="CJ28" s="6">
        <f t="shared" ref="CJ28:CJ29" si="164">$I28*AJ28</f>
        <v>0</v>
      </c>
      <c r="CK28" s="6">
        <f t="shared" ref="CK28:CK29" si="165">$I28*AK28</f>
        <v>0</v>
      </c>
      <c r="CL28" s="6">
        <f t="shared" ref="CL28:CL29" si="166">$I28*AL28</f>
        <v>0</v>
      </c>
      <c r="CM28" s="6">
        <f t="shared" ref="CM28:CM29" si="167">$I28*AM28</f>
        <v>0</v>
      </c>
      <c r="CN28" s="6">
        <f t="shared" ref="CN28:CN29" si="168">$I28*AN28</f>
        <v>0</v>
      </c>
      <c r="CO28" s="6">
        <f t="shared" ref="CO28:CO29" si="169">$I28*AO28</f>
        <v>0</v>
      </c>
      <c r="CP28" s="6">
        <f t="shared" ref="CP28:CP29" si="170">$I28*AP28</f>
        <v>0</v>
      </c>
      <c r="CQ28" s="6">
        <f t="shared" ref="CQ28:CQ29" si="171">$I28*AQ28</f>
        <v>0</v>
      </c>
      <c r="CR28" s="6">
        <f t="shared" ref="CR28:CR29" si="172">$I28*AR28</f>
        <v>0</v>
      </c>
      <c r="CS28" s="6">
        <f t="shared" ref="CS28:CS29" si="173">$I28*AS28</f>
        <v>0</v>
      </c>
      <c r="CT28" s="6">
        <f t="shared" ref="CT28:CT29" si="174">$I28*AT28</f>
        <v>0</v>
      </c>
      <c r="CU28" s="6">
        <f t="shared" ref="CU28:CU29" si="175">$I28*AU28</f>
        <v>0</v>
      </c>
      <c r="CV28" s="6">
        <f t="shared" ref="CV28:CV29" si="176">$I28*AV28</f>
        <v>0</v>
      </c>
      <c r="CW28" s="6">
        <f t="shared" ref="CW28:CW29" si="177">$I28*AW28</f>
        <v>0</v>
      </c>
      <c r="CX28" s="6">
        <f t="shared" ref="CX28:CX29" si="178">$I28*AX28</f>
        <v>0</v>
      </c>
      <c r="CY28" s="6">
        <f t="shared" ref="CY28:CY29" si="179">$I28*AY28</f>
        <v>0</v>
      </c>
      <c r="CZ28" s="6">
        <f t="shared" ref="CZ28:CZ29" si="180">$I28*AZ28</f>
        <v>0</v>
      </c>
      <c r="DA28" s="6">
        <f t="shared" ref="DA28:DA29" si="181">$I28*BA28</f>
        <v>0</v>
      </c>
      <c r="DB28" s="6">
        <f t="shared" ref="DB28:DB29" si="182">$I28*BB28</f>
        <v>0</v>
      </c>
      <c r="DC28" s="6">
        <f t="shared" ref="DC28:DC29" si="183">$I28*BC28</f>
        <v>0</v>
      </c>
      <c r="DD28" s="6">
        <f t="shared" ref="DD28:DD29" si="184">$I28*BD28</f>
        <v>0</v>
      </c>
      <c r="DE28" s="6">
        <f t="shared" ref="DE28:DE29" si="185">$I28*BE28</f>
        <v>0</v>
      </c>
      <c r="DF28" s="6">
        <f t="shared" ref="DF28:DF29" si="186">$I28*BF28</f>
        <v>0</v>
      </c>
      <c r="DG28" s="6">
        <f t="shared" ref="DG28:DG29" si="187">$I28*BG28</f>
        <v>0</v>
      </c>
      <c r="DH28" s="6">
        <f t="shared" ref="DH28:DH29" si="188">$I28*BH28</f>
        <v>0</v>
      </c>
      <c r="DI28" s="6">
        <f t="shared" ref="DI28:DI29" si="189">$I28*BI28</f>
        <v>0</v>
      </c>
      <c r="DJ28" s="6">
        <f t="shared" ref="DJ28:DJ29" si="190">$I28*BJ28</f>
        <v>0</v>
      </c>
      <c r="DK28" s="6">
        <f t="shared" ref="DK28:DK29" si="191">$I28*BK28</f>
        <v>0</v>
      </c>
      <c r="DL28" s="6">
        <f t="shared" ref="DL28:DL29" si="192">$I28*BL28</f>
        <v>0</v>
      </c>
      <c r="DN28" s="3">
        <f t="shared" si="7"/>
        <v>0</v>
      </c>
      <c r="DO28" s="53">
        <f t="shared" ref="DO28:DO29" si="193">BO28*(1+$C$8)^-BO$16</f>
        <v>0</v>
      </c>
      <c r="DP28" s="53">
        <f t="shared" ref="DP28:DP29" si="194">BP28*(1+$C$8)^-BP$16</f>
        <v>0</v>
      </c>
      <c r="DQ28" s="53">
        <f t="shared" ref="DQ28:DQ29" si="195">BQ28*(1+$C$8)^-BQ$16</f>
        <v>0</v>
      </c>
      <c r="DR28" s="53">
        <f t="shared" ref="DR28:DR29" si="196">BR28*(1+$C$8)^-BR$16</f>
        <v>0</v>
      </c>
      <c r="DS28" s="53">
        <f t="shared" ref="DS28:DS29" si="197">BS28*(1+$C$8)^-BS$16</f>
        <v>0</v>
      </c>
      <c r="DT28" s="53">
        <f t="shared" ref="DT28:DT29" si="198">BT28*(1+$C$8)^-BT$16</f>
        <v>0</v>
      </c>
      <c r="DU28" s="53">
        <f t="shared" ref="DU28:DU29" si="199">BU28*(1+$C$8)^-BU$16</f>
        <v>0</v>
      </c>
      <c r="DV28" s="53">
        <f t="shared" ref="DV28:DV29" si="200">BV28*(1+$C$8)^-BV$16</f>
        <v>0</v>
      </c>
      <c r="DW28" s="53">
        <f t="shared" ref="DW28:DW29" si="201">BW28*(1+$C$8)^-BW$16</f>
        <v>0</v>
      </c>
      <c r="DX28" s="53">
        <f t="shared" ref="DX28:DX29" si="202">BX28*(1+$C$8)^-BX$16</f>
        <v>0</v>
      </c>
      <c r="DY28" s="53">
        <f t="shared" ref="DY28:DY29" si="203">BY28*(1+$C$8)^-BY$16</f>
        <v>0</v>
      </c>
      <c r="DZ28" s="53">
        <f t="shared" ref="DZ28:DZ29" si="204">BZ28*(1+$C$8)^-BZ$16</f>
        <v>0</v>
      </c>
      <c r="EA28" s="53">
        <f t="shared" ref="EA28:EA29" si="205">CA28*(1+$C$8)^-CA$16</f>
        <v>0</v>
      </c>
      <c r="EB28" s="53">
        <f t="shared" ref="EB28:EB29" si="206">CB28*(1+$C$8)^-CB$16</f>
        <v>0</v>
      </c>
      <c r="EC28" s="53">
        <f t="shared" ref="EC28:EC29" si="207">CC28*(1+$C$8)^-CC$16</f>
        <v>0</v>
      </c>
      <c r="ED28" s="53">
        <f t="shared" ref="ED28:ED29" si="208">CD28*(1+$C$8)^-CD$16</f>
        <v>0</v>
      </c>
      <c r="EE28" s="53">
        <f t="shared" ref="EE28:EE29" si="209">CE28*(1+$C$8)^-CE$16</f>
        <v>0</v>
      </c>
      <c r="EF28" s="53">
        <f t="shared" ref="EF28:EF29" si="210">CF28*(1+$C$8)^-CF$16</f>
        <v>0</v>
      </c>
      <c r="EG28" s="53">
        <f t="shared" ref="EG28:EG29" si="211">CG28*(1+$C$8)^-CG$16</f>
        <v>0</v>
      </c>
      <c r="EH28" s="53">
        <f t="shared" ref="EH28:EH29" si="212">CH28*(1+$C$8)^-CH$16</f>
        <v>0</v>
      </c>
      <c r="EI28" s="53">
        <f t="shared" ref="EI28:EI29" si="213">CI28*(1+$C$8)^-CI$16</f>
        <v>0</v>
      </c>
      <c r="EJ28" s="53">
        <f t="shared" ref="EJ28:EJ29" si="214">CJ28*(1+$C$8)^-CJ$16</f>
        <v>0</v>
      </c>
      <c r="EK28" s="53">
        <f t="shared" ref="EK28:EK29" si="215">CK28*(1+$C$8)^-CK$16</f>
        <v>0</v>
      </c>
      <c r="EL28" s="53">
        <f t="shared" ref="EL28:EL29" si="216">CL28*(1+$C$8)^-CL$16</f>
        <v>0</v>
      </c>
      <c r="EM28" s="53">
        <f t="shared" ref="EM28:EM29" si="217">CM28*(1+$C$8)^-CM$16</f>
        <v>0</v>
      </c>
      <c r="EN28" s="53">
        <f t="shared" ref="EN28:EN29" si="218">CN28*(1+$C$8)^-CN$16</f>
        <v>0</v>
      </c>
      <c r="EO28" s="53">
        <f t="shared" ref="EO28:EO29" si="219">CO28*(1+$C$8)^-CO$16</f>
        <v>0</v>
      </c>
      <c r="EP28" s="53">
        <f t="shared" ref="EP28:EP29" si="220">CP28*(1+$C$8)^-CP$16</f>
        <v>0</v>
      </c>
      <c r="EQ28" s="53">
        <f t="shared" ref="EQ28:EQ29" si="221">CQ28*(1+$C$8)^-CQ$16</f>
        <v>0</v>
      </c>
      <c r="ER28" s="53">
        <f t="shared" ref="ER28:ER29" si="222">CR28*(1+$C$8)^-CR$16</f>
        <v>0</v>
      </c>
      <c r="ES28" s="53">
        <f t="shared" ref="ES28:ES29" si="223">CS28*(1+$C$8)^-CS$16</f>
        <v>0</v>
      </c>
      <c r="ET28" s="53">
        <f t="shared" ref="ET28:ET29" si="224">CT28*(1+$C$8)^-CT$16</f>
        <v>0</v>
      </c>
      <c r="EU28" s="53">
        <f t="shared" ref="EU28:EU29" si="225">CU28*(1+$C$8)^-CU$16</f>
        <v>0</v>
      </c>
      <c r="EV28" s="53">
        <f t="shared" ref="EV28:EV29" si="226">CV28*(1+$C$8)^-CV$16</f>
        <v>0</v>
      </c>
      <c r="EW28" s="53">
        <f t="shared" ref="EW28:EW29" si="227">CW28*(1+$C$8)^-CW$16</f>
        <v>0</v>
      </c>
      <c r="EX28" s="53">
        <f t="shared" ref="EX28:EX29" si="228">CX28*(1+$C$8)^-CX$16</f>
        <v>0</v>
      </c>
      <c r="EY28" s="53">
        <f t="shared" ref="EY28:EY29" si="229">CY28*(1+$C$8)^-CY$16</f>
        <v>0</v>
      </c>
      <c r="EZ28" s="53">
        <f t="shared" ref="EZ28:EZ29" si="230">CZ28*(1+$C$8)^-CZ$16</f>
        <v>0</v>
      </c>
      <c r="FA28" s="53">
        <f t="shared" ref="FA28:FA29" si="231">DA28*(1+$C$8)^-DA$16</f>
        <v>0</v>
      </c>
      <c r="FB28" s="53">
        <f t="shared" ref="FB28:FB29" si="232">DB28*(1+$C$8)^-DB$16</f>
        <v>0</v>
      </c>
      <c r="FC28" s="53">
        <f t="shared" ref="FC28:FC29" si="233">DC28*(1+$C$8)^-DC$16</f>
        <v>0</v>
      </c>
      <c r="FD28" s="53">
        <f t="shared" ref="FD28:FD29" si="234">DD28*(1+$C$8)^-DD$16</f>
        <v>0</v>
      </c>
      <c r="FE28" s="53">
        <f t="shared" ref="FE28:FE29" si="235">DE28*(1+$C$8)^-DE$16</f>
        <v>0</v>
      </c>
      <c r="FF28" s="53">
        <f t="shared" ref="FF28:FF29" si="236">DF28*(1+$C$8)^-DF$16</f>
        <v>0</v>
      </c>
      <c r="FG28" s="53">
        <f t="shared" ref="FG28:FG29" si="237">DG28*(1+$C$8)^-DG$16</f>
        <v>0</v>
      </c>
      <c r="FH28" s="53">
        <f t="shared" ref="FH28:FH29" si="238">DH28*(1+$C$8)^-DH$16</f>
        <v>0</v>
      </c>
      <c r="FI28" s="53">
        <f t="shared" ref="FI28:FI29" si="239">DI28*(1+$C$8)^-DI$16</f>
        <v>0</v>
      </c>
      <c r="FJ28" s="53">
        <f t="shared" ref="FJ28:FJ29" si="240">DJ28*(1+$C$8)^-DJ$16</f>
        <v>0</v>
      </c>
      <c r="FK28" s="53">
        <f t="shared" ref="FK28:FK29" si="241">DK28*(1+$C$8)^-DK$16</f>
        <v>0</v>
      </c>
      <c r="FL28" s="53">
        <f t="shared" ref="FL28:FL29" si="242">DL28*(1+$C$8)^-DL$16</f>
        <v>0</v>
      </c>
      <c r="FN28" s="10">
        <f t="shared" ref="FN28:FN29" si="243">SUM(DO28:FL28)</f>
        <v>0</v>
      </c>
      <c r="FO28" s="10">
        <f t="shared" ref="FO28:FO29" si="244">SUM(DO28:FL28)/$C$5</f>
        <v>0</v>
      </c>
    </row>
    <row r="29" spans="1:252" ht="14.25" customHeight="1" x14ac:dyDescent="0.2">
      <c r="B29" s="81"/>
      <c r="C29" s="94">
        <f t="shared" si="142"/>
        <v>0</v>
      </c>
      <c r="D29" s="86"/>
      <c r="E29" s="78"/>
      <c r="F29" s="87"/>
      <c r="G29" s="75"/>
      <c r="H29" s="77"/>
      <c r="I29" s="60">
        <f t="shared" si="139"/>
        <v>0</v>
      </c>
      <c r="J29" s="13">
        <f t="shared" si="140"/>
        <v>0</v>
      </c>
      <c r="K29" s="53">
        <f t="shared" si="141"/>
        <v>0</v>
      </c>
      <c r="L29" s="2"/>
      <c r="M29" s="95">
        <f t="shared" si="0"/>
        <v>0</v>
      </c>
      <c r="N29" s="2"/>
      <c r="O29" s="92"/>
      <c r="P29" s="92"/>
      <c r="Q29" s="92"/>
      <c r="R29" s="92"/>
      <c r="S29" s="92"/>
      <c r="T29" s="92"/>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2"/>
      <c r="BN29" s="3"/>
      <c r="BO29" s="6">
        <f t="shared" si="143"/>
        <v>0</v>
      </c>
      <c r="BP29" s="6">
        <f t="shared" si="144"/>
        <v>0</v>
      </c>
      <c r="BQ29" s="6">
        <f t="shared" si="145"/>
        <v>0</v>
      </c>
      <c r="BR29" s="6">
        <f t="shared" si="146"/>
        <v>0</v>
      </c>
      <c r="BS29" s="6">
        <f t="shared" si="147"/>
        <v>0</v>
      </c>
      <c r="BT29" s="6">
        <f t="shared" si="148"/>
        <v>0</v>
      </c>
      <c r="BU29" s="6">
        <f t="shared" si="149"/>
        <v>0</v>
      </c>
      <c r="BV29" s="6">
        <f t="shared" si="150"/>
        <v>0</v>
      </c>
      <c r="BW29" s="6">
        <f t="shared" si="151"/>
        <v>0</v>
      </c>
      <c r="BX29" s="6">
        <f t="shared" si="152"/>
        <v>0</v>
      </c>
      <c r="BY29" s="6">
        <f t="shared" si="153"/>
        <v>0</v>
      </c>
      <c r="BZ29" s="6">
        <f t="shared" si="154"/>
        <v>0</v>
      </c>
      <c r="CA29" s="6">
        <f t="shared" si="155"/>
        <v>0</v>
      </c>
      <c r="CB29" s="6">
        <f t="shared" si="156"/>
        <v>0</v>
      </c>
      <c r="CC29" s="6">
        <f t="shared" si="157"/>
        <v>0</v>
      </c>
      <c r="CD29" s="6">
        <f t="shared" si="158"/>
        <v>0</v>
      </c>
      <c r="CE29" s="6">
        <f t="shared" si="159"/>
        <v>0</v>
      </c>
      <c r="CF29" s="6">
        <f t="shared" si="160"/>
        <v>0</v>
      </c>
      <c r="CG29" s="6">
        <f t="shared" si="161"/>
        <v>0</v>
      </c>
      <c r="CH29" s="6">
        <f t="shared" si="162"/>
        <v>0</v>
      </c>
      <c r="CI29" s="6">
        <f t="shared" si="163"/>
        <v>0</v>
      </c>
      <c r="CJ29" s="6">
        <f t="shared" si="164"/>
        <v>0</v>
      </c>
      <c r="CK29" s="6">
        <f t="shared" si="165"/>
        <v>0</v>
      </c>
      <c r="CL29" s="6">
        <f t="shared" si="166"/>
        <v>0</v>
      </c>
      <c r="CM29" s="6">
        <f t="shared" si="167"/>
        <v>0</v>
      </c>
      <c r="CN29" s="6">
        <f t="shared" si="168"/>
        <v>0</v>
      </c>
      <c r="CO29" s="6">
        <f t="shared" si="169"/>
        <v>0</v>
      </c>
      <c r="CP29" s="6">
        <f t="shared" si="170"/>
        <v>0</v>
      </c>
      <c r="CQ29" s="6">
        <f t="shared" si="171"/>
        <v>0</v>
      </c>
      <c r="CR29" s="6">
        <f t="shared" si="172"/>
        <v>0</v>
      </c>
      <c r="CS29" s="6">
        <f t="shared" si="173"/>
        <v>0</v>
      </c>
      <c r="CT29" s="6">
        <f t="shared" si="174"/>
        <v>0</v>
      </c>
      <c r="CU29" s="6">
        <f t="shared" si="175"/>
        <v>0</v>
      </c>
      <c r="CV29" s="6">
        <f t="shared" si="176"/>
        <v>0</v>
      </c>
      <c r="CW29" s="6">
        <f t="shared" si="177"/>
        <v>0</v>
      </c>
      <c r="CX29" s="6">
        <f t="shared" si="178"/>
        <v>0</v>
      </c>
      <c r="CY29" s="6">
        <f t="shared" si="179"/>
        <v>0</v>
      </c>
      <c r="CZ29" s="6">
        <f t="shared" si="180"/>
        <v>0</v>
      </c>
      <c r="DA29" s="6">
        <f t="shared" si="181"/>
        <v>0</v>
      </c>
      <c r="DB29" s="6">
        <f t="shared" si="182"/>
        <v>0</v>
      </c>
      <c r="DC29" s="6">
        <f t="shared" si="183"/>
        <v>0</v>
      </c>
      <c r="DD29" s="6">
        <f t="shared" si="184"/>
        <v>0</v>
      </c>
      <c r="DE29" s="6">
        <f t="shared" si="185"/>
        <v>0</v>
      </c>
      <c r="DF29" s="6">
        <f t="shared" si="186"/>
        <v>0</v>
      </c>
      <c r="DG29" s="6">
        <f t="shared" si="187"/>
        <v>0</v>
      </c>
      <c r="DH29" s="6">
        <f t="shared" si="188"/>
        <v>0</v>
      </c>
      <c r="DI29" s="6">
        <f t="shared" si="189"/>
        <v>0</v>
      </c>
      <c r="DJ29" s="6">
        <f t="shared" si="190"/>
        <v>0</v>
      </c>
      <c r="DK29" s="6">
        <f t="shared" si="191"/>
        <v>0</v>
      </c>
      <c r="DL29" s="6">
        <f t="shared" si="192"/>
        <v>0</v>
      </c>
      <c r="DN29" s="3">
        <f t="shared" si="7"/>
        <v>0</v>
      </c>
      <c r="DO29" s="53">
        <f t="shared" si="193"/>
        <v>0</v>
      </c>
      <c r="DP29" s="53">
        <f t="shared" si="194"/>
        <v>0</v>
      </c>
      <c r="DQ29" s="53">
        <f t="shared" si="195"/>
        <v>0</v>
      </c>
      <c r="DR29" s="53">
        <f t="shared" si="196"/>
        <v>0</v>
      </c>
      <c r="DS29" s="53">
        <f t="shared" si="197"/>
        <v>0</v>
      </c>
      <c r="DT29" s="53">
        <f t="shared" si="198"/>
        <v>0</v>
      </c>
      <c r="DU29" s="53">
        <f t="shared" si="199"/>
        <v>0</v>
      </c>
      <c r="DV29" s="53">
        <f t="shared" si="200"/>
        <v>0</v>
      </c>
      <c r="DW29" s="53">
        <f t="shared" si="201"/>
        <v>0</v>
      </c>
      <c r="DX29" s="53">
        <f t="shared" si="202"/>
        <v>0</v>
      </c>
      <c r="DY29" s="53">
        <f t="shared" si="203"/>
        <v>0</v>
      </c>
      <c r="DZ29" s="53">
        <f t="shared" si="204"/>
        <v>0</v>
      </c>
      <c r="EA29" s="53">
        <f t="shared" si="205"/>
        <v>0</v>
      </c>
      <c r="EB29" s="53">
        <f t="shared" si="206"/>
        <v>0</v>
      </c>
      <c r="EC29" s="53">
        <f t="shared" si="207"/>
        <v>0</v>
      </c>
      <c r="ED29" s="53">
        <f t="shared" si="208"/>
        <v>0</v>
      </c>
      <c r="EE29" s="53">
        <f t="shared" si="209"/>
        <v>0</v>
      </c>
      <c r="EF29" s="53">
        <f t="shared" si="210"/>
        <v>0</v>
      </c>
      <c r="EG29" s="53">
        <f t="shared" si="211"/>
        <v>0</v>
      </c>
      <c r="EH29" s="53">
        <f t="shared" si="212"/>
        <v>0</v>
      </c>
      <c r="EI29" s="53">
        <f t="shared" si="213"/>
        <v>0</v>
      </c>
      <c r="EJ29" s="53">
        <f t="shared" si="214"/>
        <v>0</v>
      </c>
      <c r="EK29" s="53">
        <f t="shared" si="215"/>
        <v>0</v>
      </c>
      <c r="EL29" s="53">
        <f t="shared" si="216"/>
        <v>0</v>
      </c>
      <c r="EM29" s="53">
        <f t="shared" si="217"/>
        <v>0</v>
      </c>
      <c r="EN29" s="53">
        <f t="shared" si="218"/>
        <v>0</v>
      </c>
      <c r="EO29" s="53">
        <f t="shared" si="219"/>
        <v>0</v>
      </c>
      <c r="EP29" s="53">
        <f t="shared" si="220"/>
        <v>0</v>
      </c>
      <c r="EQ29" s="53">
        <f t="shared" si="221"/>
        <v>0</v>
      </c>
      <c r="ER29" s="53">
        <f t="shared" si="222"/>
        <v>0</v>
      </c>
      <c r="ES29" s="53">
        <f t="shared" si="223"/>
        <v>0</v>
      </c>
      <c r="ET29" s="53">
        <f t="shared" si="224"/>
        <v>0</v>
      </c>
      <c r="EU29" s="53">
        <f t="shared" si="225"/>
        <v>0</v>
      </c>
      <c r="EV29" s="53">
        <f t="shared" si="226"/>
        <v>0</v>
      </c>
      <c r="EW29" s="53">
        <f t="shared" si="227"/>
        <v>0</v>
      </c>
      <c r="EX29" s="53">
        <f t="shared" si="228"/>
        <v>0</v>
      </c>
      <c r="EY29" s="53">
        <f t="shared" si="229"/>
        <v>0</v>
      </c>
      <c r="EZ29" s="53">
        <f t="shared" si="230"/>
        <v>0</v>
      </c>
      <c r="FA29" s="53">
        <f t="shared" si="231"/>
        <v>0</v>
      </c>
      <c r="FB29" s="53">
        <f t="shared" si="232"/>
        <v>0</v>
      </c>
      <c r="FC29" s="53">
        <f t="shared" si="233"/>
        <v>0</v>
      </c>
      <c r="FD29" s="53">
        <f t="shared" si="234"/>
        <v>0</v>
      </c>
      <c r="FE29" s="53">
        <f t="shared" si="235"/>
        <v>0</v>
      </c>
      <c r="FF29" s="53">
        <f t="shared" si="236"/>
        <v>0</v>
      </c>
      <c r="FG29" s="53">
        <f t="shared" si="237"/>
        <v>0</v>
      </c>
      <c r="FH29" s="53">
        <f t="shared" si="238"/>
        <v>0</v>
      </c>
      <c r="FI29" s="53">
        <f t="shared" si="239"/>
        <v>0</v>
      </c>
      <c r="FJ29" s="53">
        <f t="shared" si="240"/>
        <v>0</v>
      </c>
      <c r="FK29" s="53">
        <f t="shared" si="241"/>
        <v>0</v>
      </c>
      <c r="FL29" s="53">
        <f t="shared" si="242"/>
        <v>0</v>
      </c>
      <c r="FN29" s="10">
        <f t="shared" si="243"/>
        <v>0</v>
      </c>
      <c r="FO29" s="10">
        <f t="shared" si="244"/>
        <v>0</v>
      </c>
    </row>
    <row r="30" spans="1:252" ht="14.25" customHeight="1" x14ac:dyDescent="0.2">
      <c r="B30" s="81"/>
      <c r="C30" s="94">
        <f t="shared" si="142"/>
        <v>0</v>
      </c>
      <c r="D30" s="86"/>
      <c r="E30" s="65"/>
      <c r="F30" s="87"/>
      <c r="G30" s="70"/>
      <c r="H30" s="71"/>
      <c r="I30" s="60">
        <f t="shared" si="139"/>
        <v>0</v>
      </c>
      <c r="J30" s="13">
        <f t="shared" si="140"/>
        <v>0</v>
      </c>
      <c r="K30" s="53">
        <f t="shared" si="141"/>
        <v>0</v>
      </c>
      <c r="L30" s="2"/>
      <c r="M30" s="95">
        <f t="shared" si="0"/>
        <v>0</v>
      </c>
      <c r="N30" s="2"/>
      <c r="O30" s="92"/>
      <c r="P30" s="92"/>
      <c r="Q30" s="92"/>
      <c r="R30" s="92"/>
      <c r="S30" s="92"/>
      <c r="T30" s="92"/>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2"/>
      <c r="BN30" s="3">
        <f t="shared" si="5"/>
        <v>0</v>
      </c>
      <c r="BO30" s="6">
        <f t="shared" si="129"/>
        <v>0</v>
      </c>
      <c r="BP30" s="6">
        <f t="shared" si="129"/>
        <v>0</v>
      </c>
      <c r="BQ30" s="6">
        <f t="shared" si="129"/>
        <v>0</v>
      </c>
      <c r="BR30" s="6">
        <f t="shared" si="129"/>
        <v>0</v>
      </c>
      <c r="BS30" s="6">
        <f t="shared" si="129"/>
        <v>0</v>
      </c>
      <c r="BT30" s="6">
        <f t="shared" si="129"/>
        <v>0</v>
      </c>
      <c r="BU30" s="6">
        <f t="shared" si="129"/>
        <v>0</v>
      </c>
      <c r="BV30" s="6">
        <f t="shared" si="129"/>
        <v>0</v>
      </c>
      <c r="BW30" s="6">
        <f t="shared" si="129"/>
        <v>0</v>
      </c>
      <c r="BX30" s="6">
        <f t="shared" si="129"/>
        <v>0</v>
      </c>
      <c r="BY30" s="6">
        <f t="shared" si="130"/>
        <v>0</v>
      </c>
      <c r="BZ30" s="6">
        <f t="shared" si="130"/>
        <v>0</v>
      </c>
      <c r="CA30" s="6">
        <f t="shared" si="130"/>
        <v>0</v>
      </c>
      <c r="CB30" s="6">
        <f t="shared" si="130"/>
        <v>0</v>
      </c>
      <c r="CC30" s="6">
        <f t="shared" si="130"/>
        <v>0</v>
      </c>
      <c r="CD30" s="6">
        <f t="shared" si="130"/>
        <v>0</v>
      </c>
      <c r="CE30" s="6">
        <f t="shared" si="130"/>
        <v>0</v>
      </c>
      <c r="CF30" s="6">
        <f t="shared" si="130"/>
        <v>0</v>
      </c>
      <c r="CG30" s="6">
        <f t="shared" si="130"/>
        <v>0</v>
      </c>
      <c r="CH30" s="6">
        <f t="shared" si="130"/>
        <v>0</v>
      </c>
      <c r="CI30" s="6">
        <f t="shared" si="131"/>
        <v>0</v>
      </c>
      <c r="CJ30" s="6">
        <f t="shared" si="131"/>
        <v>0</v>
      </c>
      <c r="CK30" s="6">
        <f t="shared" si="131"/>
        <v>0</v>
      </c>
      <c r="CL30" s="6">
        <f t="shared" si="131"/>
        <v>0</v>
      </c>
      <c r="CM30" s="6">
        <f t="shared" si="131"/>
        <v>0</v>
      </c>
      <c r="CN30" s="6">
        <f t="shared" si="131"/>
        <v>0</v>
      </c>
      <c r="CO30" s="6">
        <f t="shared" si="131"/>
        <v>0</v>
      </c>
      <c r="CP30" s="6">
        <f t="shared" si="131"/>
        <v>0</v>
      </c>
      <c r="CQ30" s="6">
        <f t="shared" si="131"/>
        <v>0</v>
      </c>
      <c r="CR30" s="6">
        <f t="shared" si="131"/>
        <v>0</v>
      </c>
      <c r="CS30" s="6">
        <f t="shared" si="132"/>
        <v>0</v>
      </c>
      <c r="CT30" s="6">
        <f t="shared" si="132"/>
        <v>0</v>
      </c>
      <c r="CU30" s="6">
        <f t="shared" si="132"/>
        <v>0</v>
      </c>
      <c r="CV30" s="6">
        <f t="shared" si="132"/>
        <v>0</v>
      </c>
      <c r="CW30" s="6">
        <f t="shared" si="132"/>
        <v>0</v>
      </c>
      <c r="CX30" s="6">
        <f t="shared" si="132"/>
        <v>0</v>
      </c>
      <c r="CY30" s="6">
        <f t="shared" si="132"/>
        <v>0</v>
      </c>
      <c r="CZ30" s="6">
        <f t="shared" si="132"/>
        <v>0</v>
      </c>
      <c r="DA30" s="6">
        <f t="shared" si="132"/>
        <v>0</v>
      </c>
      <c r="DB30" s="6">
        <f t="shared" si="132"/>
        <v>0</v>
      </c>
      <c r="DC30" s="6">
        <f t="shared" si="133"/>
        <v>0</v>
      </c>
      <c r="DD30" s="6">
        <f t="shared" si="133"/>
        <v>0</v>
      </c>
      <c r="DE30" s="6">
        <f t="shared" si="133"/>
        <v>0</v>
      </c>
      <c r="DF30" s="6">
        <f t="shared" si="133"/>
        <v>0</v>
      </c>
      <c r="DG30" s="6">
        <f t="shared" si="133"/>
        <v>0</v>
      </c>
      <c r="DH30" s="6">
        <f t="shared" si="133"/>
        <v>0</v>
      </c>
      <c r="DI30" s="6">
        <f t="shared" si="133"/>
        <v>0</v>
      </c>
      <c r="DJ30" s="6">
        <f t="shared" si="133"/>
        <v>0</v>
      </c>
      <c r="DK30" s="6">
        <f t="shared" si="133"/>
        <v>0</v>
      </c>
      <c r="DL30" s="6">
        <f t="shared" si="133"/>
        <v>0</v>
      </c>
      <c r="DN30" s="3">
        <f t="shared" si="7"/>
        <v>0</v>
      </c>
      <c r="DO30" s="53">
        <f t="shared" si="134"/>
        <v>0</v>
      </c>
      <c r="DP30" s="53">
        <f t="shared" si="134"/>
        <v>0</v>
      </c>
      <c r="DQ30" s="53">
        <f t="shared" si="134"/>
        <v>0</v>
      </c>
      <c r="DR30" s="53">
        <f t="shared" si="134"/>
        <v>0</v>
      </c>
      <c r="DS30" s="53">
        <f t="shared" si="134"/>
        <v>0</v>
      </c>
      <c r="DT30" s="53">
        <f t="shared" si="134"/>
        <v>0</v>
      </c>
      <c r="DU30" s="53">
        <f t="shared" si="134"/>
        <v>0</v>
      </c>
      <c r="DV30" s="53">
        <f t="shared" si="134"/>
        <v>0</v>
      </c>
      <c r="DW30" s="53">
        <f t="shared" si="134"/>
        <v>0</v>
      </c>
      <c r="DX30" s="53">
        <f t="shared" si="134"/>
        <v>0</v>
      </c>
      <c r="DY30" s="53">
        <f t="shared" si="135"/>
        <v>0</v>
      </c>
      <c r="DZ30" s="53">
        <f t="shared" si="135"/>
        <v>0</v>
      </c>
      <c r="EA30" s="53">
        <f t="shared" si="135"/>
        <v>0</v>
      </c>
      <c r="EB30" s="53">
        <f t="shared" si="135"/>
        <v>0</v>
      </c>
      <c r="EC30" s="53">
        <f t="shared" si="135"/>
        <v>0</v>
      </c>
      <c r="ED30" s="53">
        <f t="shared" si="135"/>
        <v>0</v>
      </c>
      <c r="EE30" s="53">
        <f t="shared" si="135"/>
        <v>0</v>
      </c>
      <c r="EF30" s="53">
        <f t="shared" si="135"/>
        <v>0</v>
      </c>
      <c r="EG30" s="53">
        <f t="shared" si="135"/>
        <v>0</v>
      </c>
      <c r="EH30" s="53">
        <f t="shared" si="135"/>
        <v>0</v>
      </c>
      <c r="EI30" s="53">
        <f t="shared" si="136"/>
        <v>0</v>
      </c>
      <c r="EJ30" s="53">
        <f t="shared" si="136"/>
        <v>0</v>
      </c>
      <c r="EK30" s="53">
        <f t="shared" si="136"/>
        <v>0</v>
      </c>
      <c r="EL30" s="53">
        <f t="shared" si="136"/>
        <v>0</v>
      </c>
      <c r="EM30" s="53">
        <f t="shared" si="136"/>
        <v>0</v>
      </c>
      <c r="EN30" s="53">
        <f t="shared" si="136"/>
        <v>0</v>
      </c>
      <c r="EO30" s="53">
        <f t="shared" si="136"/>
        <v>0</v>
      </c>
      <c r="EP30" s="53">
        <f t="shared" si="136"/>
        <v>0</v>
      </c>
      <c r="EQ30" s="53">
        <f t="shared" si="136"/>
        <v>0</v>
      </c>
      <c r="ER30" s="53">
        <f t="shared" si="136"/>
        <v>0</v>
      </c>
      <c r="ES30" s="53">
        <f t="shared" si="137"/>
        <v>0</v>
      </c>
      <c r="ET30" s="53">
        <f t="shared" si="137"/>
        <v>0</v>
      </c>
      <c r="EU30" s="53">
        <f t="shared" si="137"/>
        <v>0</v>
      </c>
      <c r="EV30" s="53">
        <f t="shared" si="137"/>
        <v>0</v>
      </c>
      <c r="EW30" s="53">
        <f t="shared" si="137"/>
        <v>0</v>
      </c>
      <c r="EX30" s="53">
        <f t="shared" si="137"/>
        <v>0</v>
      </c>
      <c r="EY30" s="53">
        <f t="shared" si="137"/>
        <v>0</v>
      </c>
      <c r="EZ30" s="53">
        <f t="shared" si="137"/>
        <v>0</v>
      </c>
      <c r="FA30" s="53">
        <f t="shared" si="137"/>
        <v>0</v>
      </c>
      <c r="FB30" s="53">
        <f t="shared" si="137"/>
        <v>0</v>
      </c>
      <c r="FC30" s="53">
        <f t="shared" si="138"/>
        <v>0</v>
      </c>
      <c r="FD30" s="53">
        <f t="shared" si="138"/>
        <v>0</v>
      </c>
      <c r="FE30" s="53">
        <f t="shared" si="138"/>
        <v>0</v>
      </c>
      <c r="FF30" s="53">
        <f t="shared" si="138"/>
        <v>0</v>
      </c>
      <c r="FG30" s="53">
        <f t="shared" si="138"/>
        <v>0</v>
      </c>
      <c r="FH30" s="53">
        <f t="shared" si="138"/>
        <v>0</v>
      </c>
      <c r="FI30" s="53">
        <f t="shared" si="138"/>
        <v>0</v>
      </c>
      <c r="FJ30" s="53">
        <f t="shared" si="138"/>
        <v>0</v>
      </c>
      <c r="FK30" s="53">
        <f t="shared" si="138"/>
        <v>0</v>
      </c>
      <c r="FL30" s="53">
        <f t="shared" si="138"/>
        <v>0</v>
      </c>
      <c r="FN30" s="10">
        <f>SUM(DO30:FL30)</f>
        <v>0</v>
      </c>
      <c r="FO30" s="10">
        <f>SUM(DO30:FL30)/$C$5</f>
        <v>0</v>
      </c>
    </row>
    <row r="31" spans="1:252" s="43" customFormat="1" ht="14.25" customHeight="1" x14ac:dyDescent="0.25">
      <c r="A31" s="1"/>
      <c r="B31" s="7" t="s">
        <v>52</v>
      </c>
      <c r="C31" s="62"/>
      <c r="D31" s="212" t="s">
        <v>64</v>
      </c>
      <c r="E31" s="213"/>
      <c r="F31" s="214"/>
      <c r="G31" s="215"/>
      <c r="H31" s="213"/>
      <c r="I31" s="2"/>
      <c r="J31" s="2"/>
      <c r="K31" s="54">
        <f>SUM(K32:K43)</f>
        <v>-2044.841908540423</v>
      </c>
      <c r="L31" s="2"/>
      <c r="M31" s="7" t="str">
        <f t="shared" si="0"/>
        <v>Stykomkostninger</v>
      </c>
      <c r="N31" s="2"/>
      <c r="O31" s="44">
        <v>1</v>
      </c>
      <c r="P31" s="44">
        <v>2</v>
      </c>
      <c r="Q31" s="44">
        <v>3</v>
      </c>
      <c r="R31" s="44">
        <v>4</v>
      </c>
      <c r="S31" s="44">
        <v>5</v>
      </c>
      <c r="T31" s="44">
        <v>6</v>
      </c>
      <c r="U31" s="44">
        <v>7</v>
      </c>
      <c r="V31" s="44">
        <v>8</v>
      </c>
      <c r="W31" s="44">
        <v>9</v>
      </c>
      <c r="X31" s="44">
        <v>10</v>
      </c>
      <c r="Y31" s="44">
        <v>11</v>
      </c>
      <c r="Z31" s="44">
        <v>12</v>
      </c>
      <c r="AA31" s="44">
        <v>13</v>
      </c>
      <c r="AB31" s="44">
        <v>14</v>
      </c>
      <c r="AC31" s="44">
        <v>15</v>
      </c>
      <c r="AD31" s="44">
        <v>16</v>
      </c>
      <c r="AE31" s="44">
        <v>17</v>
      </c>
      <c r="AF31" s="44">
        <v>18</v>
      </c>
      <c r="AG31" s="44">
        <v>19</v>
      </c>
      <c r="AH31" s="44">
        <v>20</v>
      </c>
      <c r="AI31" s="44">
        <v>21</v>
      </c>
      <c r="AJ31" s="44">
        <v>22</v>
      </c>
      <c r="AK31" s="44">
        <v>23</v>
      </c>
      <c r="AL31" s="44">
        <v>24</v>
      </c>
      <c r="AM31" s="44">
        <v>25</v>
      </c>
      <c r="AN31" s="44">
        <v>26</v>
      </c>
      <c r="AO31" s="44">
        <v>27</v>
      </c>
      <c r="AP31" s="44">
        <v>28</v>
      </c>
      <c r="AQ31" s="44">
        <v>29</v>
      </c>
      <c r="AR31" s="44">
        <v>30</v>
      </c>
      <c r="AS31" s="44">
        <v>31</v>
      </c>
      <c r="AT31" s="44">
        <v>32</v>
      </c>
      <c r="AU31" s="44">
        <v>33</v>
      </c>
      <c r="AV31" s="44">
        <v>34</v>
      </c>
      <c r="AW31" s="44">
        <v>35</v>
      </c>
      <c r="AX31" s="44">
        <v>36</v>
      </c>
      <c r="AY31" s="44">
        <v>37</v>
      </c>
      <c r="AZ31" s="44">
        <v>38</v>
      </c>
      <c r="BA31" s="44">
        <v>39</v>
      </c>
      <c r="BB31" s="44">
        <v>40</v>
      </c>
      <c r="BC31" s="44">
        <v>41</v>
      </c>
      <c r="BD31" s="44">
        <v>42</v>
      </c>
      <c r="BE31" s="44">
        <v>43</v>
      </c>
      <c r="BF31" s="44">
        <v>44</v>
      </c>
      <c r="BG31" s="44">
        <v>45</v>
      </c>
      <c r="BH31" s="44">
        <v>46</v>
      </c>
      <c r="BI31" s="44">
        <v>47</v>
      </c>
      <c r="BJ31" s="44">
        <v>48</v>
      </c>
      <c r="BK31" s="44">
        <v>49</v>
      </c>
      <c r="BL31" s="44">
        <v>50</v>
      </c>
      <c r="BM31" s="2"/>
      <c r="BN31" s="7" t="str">
        <f t="shared" si="5"/>
        <v>Stykomkostninger</v>
      </c>
      <c r="BO31" s="55">
        <f>SUM(BO32:BO43)</f>
        <v>-12500</v>
      </c>
      <c r="BP31" s="55">
        <f t="shared" ref="BP31:DL31" si="245">SUM(BP32:BP43)</f>
        <v>-1578</v>
      </c>
      <c r="BQ31" s="55">
        <f t="shared" si="245"/>
        <v>-656</v>
      </c>
      <c r="BR31" s="55">
        <f t="shared" si="245"/>
        <v>-984</v>
      </c>
      <c r="BS31" s="55">
        <f t="shared" si="245"/>
        <v>-1312</v>
      </c>
      <c r="BT31" s="55">
        <f t="shared" si="245"/>
        <v>-1640</v>
      </c>
      <c r="BU31" s="55">
        <f t="shared" si="245"/>
        <v>-3280</v>
      </c>
      <c r="BV31" s="55">
        <f t="shared" si="245"/>
        <v>-3280</v>
      </c>
      <c r="BW31" s="55">
        <f t="shared" si="245"/>
        <v>-3280</v>
      </c>
      <c r="BX31" s="55">
        <f t="shared" si="245"/>
        <v>-3280</v>
      </c>
      <c r="BY31" s="55">
        <f t="shared" si="245"/>
        <v>-3280</v>
      </c>
      <c r="BZ31" s="55">
        <f t="shared" si="245"/>
        <v>-3280</v>
      </c>
      <c r="CA31" s="55">
        <f t="shared" si="245"/>
        <v>-3280</v>
      </c>
      <c r="CB31" s="55">
        <f t="shared" si="245"/>
        <v>-3280</v>
      </c>
      <c r="CC31" s="55">
        <f t="shared" si="245"/>
        <v>-3280</v>
      </c>
      <c r="CD31" s="55">
        <f t="shared" si="245"/>
        <v>-3280</v>
      </c>
      <c r="CE31" s="55">
        <f t="shared" si="245"/>
        <v>-3280</v>
      </c>
      <c r="CF31" s="55">
        <f t="shared" si="245"/>
        <v>-3280</v>
      </c>
      <c r="CG31" s="55">
        <f t="shared" si="245"/>
        <v>-3280</v>
      </c>
      <c r="CH31" s="55">
        <f t="shared" si="245"/>
        <v>-3280</v>
      </c>
      <c r="CI31" s="55">
        <f t="shared" si="245"/>
        <v>-3280</v>
      </c>
      <c r="CJ31" s="55">
        <f t="shared" si="245"/>
        <v>-3280</v>
      </c>
      <c r="CK31" s="55">
        <f t="shared" si="245"/>
        <v>-3280</v>
      </c>
      <c r="CL31" s="55">
        <f t="shared" si="245"/>
        <v>-3280</v>
      </c>
      <c r="CM31" s="55">
        <f t="shared" si="245"/>
        <v>-3280</v>
      </c>
      <c r="CN31" s="55">
        <f t="shared" si="245"/>
        <v>-3280</v>
      </c>
      <c r="CO31" s="55">
        <f t="shared" si="245"/>
        <v>-3280</v>
      </c>
      <c r="CP31" s="55">
        <f t="shared" si="245"/>
        <v>-3280</v>
      </c>
      <c r="CQ31" s="55">
        <f t="shared" si="245"/>
        <v>-3280</v>
      </c>
      <c r="CR31" s="55">
        <f t="shared" si="245"/>
        <v>-3280</v>
      </c>
      <c r="CS31" s="55">
        <f t="shared" si="245"/>
        <v>-3280</v>
      </c>
      <c r="CT31" s="55">
        <f t="shared" si="245"/>
        <v>-3280</v>
      </c>
      <c r="CU31" s="55">
        <f t="shared" si="245"/>
        <v>-3280</v>
      </c>
      <c r="CV31" s="55">
        <f t="shared" si="245"/>
        <v>-3280</v>
      </c>
      <c r="CW31" s="55">
        <f t="shared" si="245"/>
        <v>-3280</v>
      </c>
      <c r="CX31" s="55">
        <f t="shared" si="245"/>
        <v>-3280</v>
      </c>
      <c r="CY31" s="55">
        <f t="shared" si="245"/>
        <v>-3280</v>
      </c>
      <c r="CZ31" s="55">
        <f t="shared" si="245"/>
        <v>-3280</v>
      </c>
      <c r="DA31" s="55">
        <f t="shared" si="245"/>
        <v>-3280</v>
      </c>
      <c r="DB31" s="55">
        <f t="shared" si="245"/>
        <v>-3280</v>
      </c>
      <c r="DC31" s="55">
        <f t="shared" si="245"/>
        <v>-3280</v>
      </c>
      <c r="DD31" s="55">
        <f t="shared" si="245"/>
        <v>-3280</v>
      </c>
      <c r="DE31" s="55">
        <f t="shared" si="245"/>
        <v>-3280</v>
      </c>
      <c r="DF31" s="55">
        <f t="shared" si="245"/>
        <v>-3280</v>
      </c>
      <c r="DG31" s="55">
        <f t="shared" si="245"/>
        <v>-3280</v>
      </c>
      <c r="DH31" s="55">
        <f t="shared" si="245"/>
        <v>-3280</v>
      </c>
      <c r="DI31" s="55">
        <f t="shared" si="245"/>
        <v>-3280</v>
      </c>
      <c r="DJ31" s="55">
        <f t="shared" si="245"/>
        <v>-3280</v>
      </c>
      <c r="DK31" s="55">
        <f t="shared" si="245"/>
        <v>-3280</v>
      </c>
      <c r="DL31" s="55">
        <f t="shared" si="245"/>
        <v>0</v>
      </c>
      <c r="DM31" s="2"/>
      <c r="DN31" s="7" t="str">
        <f t="shared" si="7"/>
        <v>Stykomkostninger</v>
      </c>
      <c r="DO31" s="55">
        <f>SUM(DO32:DO43)</f>
        <v>-12259.615384615385</v>
      </c>
      <c r="DP31" s="55">
        <f t="shared" ref="DP31:FL31" si="246">SUM(DP32:DP43)</f>
        <v>-1517.8912721893496</v>
      </c>
      <c r="DQ31" s="55">
        <f t="shared" si="246"/>
        <v>-618.87699135184357</v>
      </c>
      <c r="DR31" s="55">
        <f t="shared" si="246"/>
        <v>-910.46326612338544</v>
      </c>
      <c r="DS31" s="55">
        <f t="shared" si="246"/>
        <v>-1190.6058095459655</v>
      </c>
      <c r="DT31" s="55">
        <f t="shared" si="246"/>
        <v>-1459.6369299722178</v>
      </c>
      <c r="DU31" s="55">
        <f t="shared" si="246"/>
        <v>-2863.1339780224271</v>
      </c>
      <c r="DV31" s="55">
        <f t="shared" si="246"/>
        <v>-2808.0737092143036</v>
      </c>
      <c r="DW31" s="55">
        <f t="shared" si="246"/>
        <v>-2754.0722917294133</v>
      </c>
      <c r="DX31" s="55">
        <f t="shared" si="246"/>
        <v>-2701.1093630423097</v>
      </c>
      <c r="DY31" s="55">
        <f t="shared" si="246"/>
        <v>-2649.1649522145726</v>
      </c>
      <c r="DZ31" s="55">
        <f t="shared" si="246"/>
        <v>-2598.2194723642933</v>
      </c>
      <c r="EA31" s="55">
        <f t="shared" si="246"/>
        <v>-2548.2537132803645</v>
      </c>
      <c r="EB31" s="55">
        <f t="shared" si="246"/>
        <v>-2499.2488341788198</v>
      </c>
      <c r="EC31" s="55">
        <f t="shared" si="246"/>
        <v>-2451.1863565984581</v>
      </c>
      <c r="ED31" s="55">
        <f t="shared" si="246"/>
        <v>-2404.0481574331034</v>
      </c>
      <c r="EE31" s="55">
        <f t="shared" si="246"/>
        <v>-2357.8164620978514</v>
      </c>
      <c r="EF31" s="55">
        <f t="shared" si="246"/>
        <v>-2312.4738378267393</v>
      </c>
      <c r="EG31" s="55">
        <f t="shared" si="246"/>
        <v>-2268.0031870993021</v>
      </c>
      <c r="EH31" s="55">
        <f t="shared" si="246"/>
        <v>-2224.3877411935464</v>
      </c>
      <c r="EI31" s="55">
        <f t="shared" si="246"/>
        <v>-2181.6110538629014</v>
      </c>
      <c r="EJ31" s="55">
        <f t="shared" si="246"/>
        <v>-2139.6569951347692</v>
      </c>
      <c r="EK31" s="55">
        <f t="shared" si="246"/>
        <v>-2098.5097452283317</v>
      </c>
      <c r="EL31" s="55">
        <f t="shared" si="246"/>
        <v>-2058.1537885893254</v>
      </c>
      <c r="EM31" s="55">
        <f t="shared" si="246"/>
        <v>-2018.5739080395306</v>
      </c>
      <c r="EN31" s="55">
        <f t="shared" si="246"/>
        <v>-1979.7551790387706</v>
      </c>
      <c r="EO31" s="55">
        <f t="shared" si="246"/>
        <v>-1941.682964057256</v>
      </c>
      <c r="EP31" s="55">
        <f t="shared" si="246"/>
        <v>-1904.3429070561554</v>
      </c>
      <c r="EQ31" s="55">
        <f t="shared" si="246"/>
        <v>-1867.7209280743059</v>
      </c>
      <c r="ER31" s="55">
        <f t="shared" si="246"/>
        <v>-1831.8032179190313</v>
      </c>
      <c r="ES31" s="55">
        <f t="shared" si="246"/>
        <v>-1796.5762329590502</v>
      </c>
      <c r="ET31" s="55">
        <f t="shared" si="246"/>
        <v>-1762.02669001753</v>
      </c>
      <c r="EU31" s="55">
        <f t="shared" si="246"/>
        <v>-1728.1415613633467</v>
      </c>
      <c r="EV31" s="55">
        <f t="shared" si="246"/>
        <v>-1694.9080697986672</v>
      </c>
      <c r="EW31" s="55">
        <f t="shared" si="246"/>
        <v>-1662.3136838410005</v>
      </c>
      <c r="EX31" s="55">
        <f t="shared" si="246"/>
        <v>-1630.346112997905</v>
      </c>
      <c r="EY31" s="55">
        <f t="shared" si="246"/>
        <v>-1598.9933031325604</v>
      </c>
      <c r="EZ31" s="55">
        <f t="shared" si="246"/>
        <v>-1568.2434319184729</v>
      </c>
      <c r="FA31" s="55">
        <f t="shared" si="246"/>
        <v>-1538.0849043815792</v>
      </c>
      <c r="FB31" s="55">
        <f t="shared" si="246"/>
        <v>-1508.506348528088</v>
      </c>
      <c r="FC31" s="55">
        <f t="shared" si="246"/>
        <v>-1479.4966110563939</v>
      </c>
      <c r="FD31" s="55">
        <f t="shared" si="246"/>
        <v>-1451.0447531514633</v>
      </c>
      <c r="FE31" s="55">
        <f t="shared" si="246"/>
        <v>-1423.1400463600892</v>
      </c>
      <c r="FF31" s="55">
        <f t="shared" si="246"/>
        <v>-1395.7719685454722</v>
      </c>
      <c r="FG31" s="55">
        <f t="shared" si="246"/>
        <v>-1368.9301999195977</v>
      </c>
      <c r="FH31" s="55">
        <f t="shared" si="246"/>
        <v>-1342.6046191519135</v>
      </c>
      <c r="FI31" s="55">
        <f t="shared" si="246"/>
        <v>-1316.7852995528383</v>
      </c>
      <c r="FJ31" s="55">
        <f t="shared" si="246"/>
        <v>-1291.4625053306686</v>
      </c>
      <c r="FK31" s="55">
        <f t="shared" si="246"/>
        <v>-1266.6266879204634</v>
      </c>
      <c r="FL31" s="55">
        <f t="shared" si="246"/>
        <v>0</v>
      </c>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row>
    <row r="32" spans="1:252" ht="14.25" customHeight="1" x14ac:dyDescent="0.2">
      <c r="B32" s="81" t="s">
        <v>82</v>
      </c>
      <c r="C32" s="94">
        <v>220</v>
      </c>
      <c r="D32" s="86" t="s">
        <v>12</v>
      </c>
      <c r="E32" s="66"/>
      <c r="F32" s="67"/>
      <c r="G32" s="87">
        <v>-125</v>
      </c>
      <c r="H32" s="63"/>
      <c r="I32" s="60">
        <f t="shared" ref="I32:I36" si="247">SUM(E32:H32)</f>
        <v>-125</v>
      </c>
      <c r="J32" s="13">
        <f t="shared" ref="J32:J36" si="248">SUM(DO32:FL32)</f>
        <v>-13462.000739644971</v>
      </c>
      <c r="K32" s="53">
        <f t="shared" si="9"/>
        <v>-269.24001479289944</v>
      </c>
      <c r="L32" s="2"/>
      <c r="M32" s="95" t="str">
        <f t="shared" si="0"/>
        <v>Planter 200 stk. levende pr. ha</v>
      </c>
      <c r="N32" s="2"/>
      <c r="O32" s="92">
        <v>100</v>
      </c>
      <c r="P32" s="92">
        <v>10</v>
      </c>
      <c r="Q32" s="92"/>
      <c r="R32" s="92"/>
      <c r="S32" s="92"/>
      <c r="T32" s="92"/>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2"/>
      <c r="BN32" s="3" t="str">
        <f t="shared" si="5"/>
        <v>Planter 200 stk. levende pr. ha</v>
      </c>
      <c r="BO32" s="53">
        <f t="shared" ref="BO32:BX36" si="249">$I32*O32</f>
        <v>-12500</v>
      </c>
      <c r="BP32" s="53">
        <f t="shared" si="249"/>
        <v>-1250</v>
      </c>
      <c r="BQ32" s="53">
        <f t="shared" si="249"/>
        <v>0</v>
      </c>
      <c r="BR32" s="53">
        <f t="shared" si="249"/>
        <v>0</v>
      </c>
      <c r="BS32" s="53">
        <f t="shared" si="249"/>
        <v>0</v>
      </c>
      <c r="BT32" s="53">
        <f t="shared" si="249"/>
        <v>0</v>
      </c>
      <c r="BU32" s="53">
        <f t="shared" si="249"/>
        <v>0</v>
      </c>
      <c r="BV32" s="53">
        <f t="shared" si="249"/>
        <v>0</v>
      </c>
      <c r="BW32" s="53">
        <f t="shared" si="249"/>
        <v>0</v>
      </c>
      <c r="BX32" s="53">
        <f t="shared" si="249"/>
        <v>0</v>
      </c>
      <c r="BY32" s="53">
        <f t="shared" ref="BY32:CH36" si="250">$I32*Y32</f>
        <v>0</v>
      </c>
      <c r="BZ32" s="53">
        <f t="shared" si="250"/>
        <v>0</v>
      </c>
      <c r="CA32" s="53">
        <f t="shared" si="250"/>
        <v>0</v>
      </c>
      <c r="CB32" s="53">
        <f t="shared" si="250"/>
        <v>0</v>
      </c>
      <c r="CC32" s="53">
        <f t="shared" si="250"/>
        <v>0</v>
      </c>
      <c r="CD32" s="53">
        <f t="shared" si="250"/>
        <v>0</v>
      </c>
      <c r="CE32" s="53">
        <f t="shared" si="250"/>
        <v>0</v>
      </c>
      <c r="CF32" s="53">
        <f t="shared" si="250"/>
        <v>0</v>
      </c>
      <c r="CG32" s="53">
        <f t="shared" si="250"/>
        <v>0</v>
      </c>
      <c r="CH32" s="53">
        <f t="shared" si="250"/>
        <v>0</v>
      </c>
      <c r="CI32" s="53">
        <f t="shared" ref="CI32:CR36" si="251">$I32*AI32</f>
        <v>0</v>
      </c>
      <c r="CJ32" s="53">
        <f t="shared" si="251"/>
        <v>0</v>
      </c>
      <c r="CK32" s="53">
        <f t="shared" si="251"/>
        <v>0</v>
      </c>
      <c r="CL32" s="53">
        <f t="shared" si="251"/>
        <v>0</v>
      </c>
      <c r="CM32" s="53">
        <f t="shared" si="251"/>
        <v>0</v>
      </c>
      <c r="CN32" s="53">
        <f t="shared" si="251"/>
        <v>0</v>
      </c>
      <c r="CO32" s="53">
        <f t="shared" si="251"/>
        <v>0</v>
      </c>
      <c r="CP32" s="53">
        <f t="shared" si="251"/>
        <v>0</v>
      </c>
      <c r="CQ32" s="53">
        <f t="shared" si="251"/>
        <v>0</v>
      </c>
      <c r="CR32" s="53">
        <f t="shared" si="251"/>
        <v>0</v>
      </c>
      <c r="CS32" s="53">
        <f t="shared" ref="CS32:DB36" si="252">$I32*AS32</f>
        <v>0</v>
      </c>
      <c r="CT32" s="53">
        <f t="shared" si="252"/>
        <v>0</v>
      </c>
      <c r="CU32" s="53">
        <f t="shared" si="252"/>
        <v>0</v>
      </c>
      <c r="CV32" s="53">
        <f t="shared" si="252"/>
        <v>0</v>
      </c>
      <c r="CW32" s="53">
        <f t="shared" si="252"/>
        <v>0</v>
      </c>
      <c r="CX32" s="53">
        <f t="shared" si="252"/>
        <v>0</v>
      </c>
      <c r="CY32" s="53">
        <f t="shared" si="252"/>
        <v>0</v>
      </c>
      <c r="CZ32" s="53">
        <f t="shared" si="252"/>
        <v>0</v>
      </c>
      <c r="DA32" s="53">
        <f t="shared" si="252"/>
        <v>0</v>
      </c>
      <c r="DB32" s="53">
        <f t="shared" si="252"/>
        <v>0</v>
      </c>
      <c r="DC32" s="53">
        <f t="shared" ref="DC32:DL36" si="253">$I32*BC32</f>
        <v>0</v>
      </c>
      <c r="DD32" s="53">
        <f t="shared" si="253"/>
        <v>0</v>
      </c>
      <c r="DE32" s="53">
        <f t="shared" si="253"/>
        <v>0</v>
      </c>
      <c r="DF32" s="53">
        <f t="shared" si="253"/>
        <v>0</v>
      </c>
      <c r="DG32" s="53">
        <f t="shared" si="253"/>
        <v>0</v>
      </c>
      <c r="DH32" s="53">
        <f t="shared" si="253"/>
        <v>0</v>
      </c>
      <c r="DI32" s="53">
        <f t="shared" si="253"/>
        <v>0</v>
      </c>
      <c r="DJ32" s="53">
        <f t="shared" si="253"/>
        <v>0</v>
      </c>
      <c r="DK32" s="53">
        <f t="shared" si="253"/>
        <v>0</v>
      </c>
      <c r="DL32" s="53">
        <f t="shared" si="253"/>
        <v>0</v>
      </c>
      <c r="DN32" s="3" t="str">
        <f t="shared" si="7"/>
        <v>Planter 200 stk. levende pr. ha</v>
      </c>
      <c r="DO32" s="53">
        <f t="shared" ref="DO32:DX43" si="254">BO32*(1+$C$8)^-BO$16</f>
        <v>-12259.615384615385</v>
      </c>
      <c r="DP32" s="53">
        <f t="shared" si="254"/>
        <v>-1202.3853550295862</v>
      </c>
      <c r="DQ32" s="53">
        <f t="shared" si="254"/>
        <v>0</v>
      </c>
      <c r="DR32" s="53">
        <f t="shared" si="254"/>
        <v>0</v>
      </c>
      <c r="DS32" s="53">
        <f t="shared" si="254"/>
        <v>0</v>
      </c>
      <c r="DT32" s="53">
        <f t="shared" si="254"/>
        <v>0</v>
      </c>
      <c r="DU32" s="53">
        <f t="shared" si="254"/>
        <v>0</v>
      </c>
      <c r="DV32" s="53">
        <f t="shared" si="254"/>
        <v>0</v>
      </c>
      <c r="DW32" s="53">
        <f t="shared" si="254"/>
        <v>0</v>
      </c>
      <c r="DX32" s="53">
        <f t="shared" si="254"/>
        <v>0</v>
      </c>
      <c r="DY32" s="53">
        <f t="shared" ref="DY32:EH43" si="255">BY32*(1+$C$8)^-BY$16</f>
        <v>0</v>
      </c>
      <c r="DZ32" s="53">
        <f t="shared" si="255"/>
        <v>0</v>
      </c>
      <c r="EA32" s="53">
        <f t="shared" si="255"/>
        <v>0</v>
      </c>
      <c r="EB32" s="53">
        <f t="shared" si="255"/>
        <v>0</v>
      </c>
      <c r="EC32" s="53">
        <f t="shared" si="255"/>
        <v>0</v>
      </c>
      <c r="ED32" s="53">
        <f t="shared" si="255"/>
        <v>0</v>
      </c>
      <c r="EE32" s="53">
        <f t="shared" si="255"/>
        <v>0</v>
      </c>
      <c r="EF32" s="53">
        <f t="shared" si="255"/>
        <v>0</v>
      </c>
      <c r="EG32" s="53">
        <f t="shared" si="255"/>
        <v>0</v>
      </c>
      <c r="EH32" s="53">
        <f t="shared" si="255"/>
        <v>0</v>
      </c>
      <c r="EI32" s="53">
        <f t="shared" ref="EI32:ER43" si="256">CI32*(1+$C$8)^-CI$16</f>
        <v>0</v>
      </c>
      <c r="EJ32" s="53">
        <f t="shared" si="256"/>
        <v>0</v>
      </c>
      <c r="EK32" s="53">
        <f t="shared" si="256"/>
        <v>0</v>
      </c>
      <c r="EL32" s="53">
        <f t="shared" si="256"/>
        <v>0</v>
      </c>
      <c r="EM32" s="53">
        <f t="shared" si="256"/>
        <v>0</v>
      </c>
      <c r="EN32" s="53">
        <f t="shared" si="256"/>
        <v>0</v>
      </c>
      <c r="EO32" s="53">
        <f t="shared" si="256"/>
        <v>0</v>
      </c>
      <c r="EP32" s="53">
        <f t="shared" si="256"/>
        <v>0</v>
      </c>
      <c r="EQ32" s="53">
        <f t="shared" si="256"/>
        <v>0</v>
      </c>
      <c r="ER32" s="53">
        <f t="shared" si="256"/>
        <v>0</v>
      </c>
      <c r="ES32" s="53">
        <f t="shared" ref="ES32:FB43" si="257">CS32*(1+$C$8)^-CS$16</f>
        <v>0</v>
      </c>
      <c r="ET32" s="53">
        <f t="shared" si="257"/>
        <v>0</v>
      </c>
      <c r="EU32" s="53">
        <f t="shared" si="257"/>
        <v>0</v>
      </c>
      <c r="EV32" s="53">
        <f t="shared" si="257"/>
        <v>0</v>
      </c>
      <c r="EW32" s="53">
        <f t="shared" si="257"/>
        <v>0</v>
      </c>
      <c r="EX32" s="53">
        <f t="shared" si="257"/>
        <v>0</v>
      </c>
      <c r="EY32" s="53">
        <f t="shared" si="257"/>
        <v>0</v>
      </c>
      <c r="EZ32" s="53">
        <f t="shared" si="257"/>
        <v>0</v>
      </c>
      <c r="FA32" s="53">
        <f t="shared" si="257"/>
        <v>0</v>
      </c>
      <c r="FB32" s="53">
        <f t="shared" si="257"/>
        <v>0</v>
      </c>
      <c r="FC32" s="53">
        <f t="shared" ref="FC32:FL43" si="258">DC32*(1+$C$8)^-DC$16</f>
        <v>0</v>
      </c>
      <c r="FD32" s="53">
        <f t="shared" si="258"/>
        <v>0</v>
      </c>
      <c r="FE32" s="53">
        <f t="shared" si="258"/>
        <v>0</v>
      </c>
      <c r="FF32" s="53">
        <f t="shared" si="258"/>
        <v>0</v>
      </c>
      <c r="FG32" s="53">
        <f t="shared" si="258"/>
        <v>0</v>
      </c>
      <c r="FH32" s="53">
        <f t="shared" si="258"/>
        <v>0</v>
      </c>
      <c r="FI32" s="53">
        <f t="shared" si="258"/>
        <v>0</v>
      </c>
      <c r="FJ32" s="53">
        <f t="shared" si="258"/>
        <v>0</v>
      </c>
      <c r="FK32" s="53">
        <f t="shared" si="258"/>
        <v>0</v>
      </c>
      <c r="FL32" s="53">
        <f t="shared" si="258"/>
        <v>0</v>
      </c>
      <c r="FN32" s="10">
        <f t="shared" ref="FN32:FN43" si="259">SUM(DO32:FL32)</f>
        <v>-13462.000739644971</v>
      </c>
      <c r="FO32" s="10">
        <f t="shared" ref="FO32:FO43" si="260">SUM(DO32:FL32)/$C$5</f>
        <v>-269.24001479289944</v>
      </c>
    </row>
    <row r="33" spans="1:252" ht="14.25" customHeight="1" x14ac:dyDescent="0.2">
      <c r="B33" s="81" t="s">
        <v>54</v>
      </c>
      <c r="C33" s="94">
        <f>SUM(O33:BL33)</f>
        <v>2225</v>
      </c>
      <c r="D33" s="86" t="s">
        <v>14</v>
      </c>
      <c r="E33" s="68"/>
      <c r="F33" s="69"/>
      <c r="G33" s="87">
        <v>-40</v>
      </c>
      <c r="H33" s="64"/>
      <c r="I33" s="60">
        <f t="shared" si="247"/>
        <v>-40</v>
      </c>
      <c r="J33" s="13">
        <f t="shared" si="248"/>
        <v>-54134.204077668401</v>
      </c>
      <c r="K33" s="53">
        <f t="shared" si="9"/>
        <v>-1082.6840815533681</v>
      </c>
      <c r="L33" s="2"/>
      <c r="M33" s="95" t="str">
        <f t="shared" si="0"/>
        <v>Gødning N</v>
      </c>
      <c r="N33" s="2"/>
      <c r="O33" s="92"/>
      <c r="P33" s="92">
        <v>5</v>
      </c>
      <c r="Q33" s="92">
        <v>10</v>
      </c>
      <c r="R33" s="92">
        <v>15</v>
      </c>
      <c r="S33" s="92">
        <v>20</v>
      </c>
      <c r="T33" s="92">
        <v>25</v>
      </c>
      <c r="U33" s="93">
        <v>50</v>
      </c>
      <c r="V33" s="93">
        <v>50</v>
      </c>
      <c r="W33" s="93">
        <v>50</v>
      </c>
      <c r="X33" s="93">
        <v>50</v>
      </c>
      <c r="Y33" s="93">
        <v>50</v>
      </c>
      <c r="Z33" s="93">
        <v>50</v>
      </c>
      <c r="AA33" s="93">
        <v>50</v>
      </c>
      <c r="AB33" s="93">
        <v>50</v>
      </c>
      <c r="AC33" s="93">
        <v>50</v>
      </c>
      <c r="AD33" s="93">
        <v>50</v>
      </c>
      <c r="AE33" s="93">
        <v>50</v>
      </c>
      <c r="AF33" s="93">
        <v>50</v>
      </c>
      <c r="AG33" s="93">
        <v>50</v>
      </c>
      <c r="AH33" s="93">
        <v>50</v>
      </c>
      <c r="AI33" s="93">
        <v>50</v>
      </c>
      <c r="AJ33" s="93">
        <v>50</v>
      </c>
      <c r="AK33" s="93">
        <v>50</v>
      </c>
      <c r="AL33" s="93">
        <v>50</v>
      </c>
      <c r="AM33" s="93">
        <v>50</v>
      </c>
      <c r="AN33" s="93">
        <v>50</v>
      </c>
      <c r="AO33" s="93">
        <v>50</v>
      </c>
      <c r="AP33" s="93">
        <v>50</v>
      </c>
      <c r="AQ33" s="93">
        <v>50</v>
      </c>
      <c r="AR33" s="93">
        <v>50</v>
      </c>
      <c r="AS33" s="93">
        <v>50</v>
      </c>
      <c r="AT33" s="93">
        <v>50</v>
      </c>
      <c r="AU33" s="93">
        <v>50</v>
      </c>
      <c r="AV33" s="93">
        <v>50</v>
      </c>
      <c r="AW33" s="93">
        <v>50</v>
      </c>
      <c r="AX33" s="93">
        <v>50</v>
      </c>
      <c r="AY33" s="93">
        <v>50</v>
      </c>
      <c r="AZ33" s="93">
        <v>50</v>
      </c>
      <c r="BA33" s="93">
        <v>50</v>
      </c>
      <c r="BB33" s="93">
        <v>50</v>
      </c>
      <c r="BC33" s="93">
        <v>50</v>
      </c>
      <c r="BD33" s="93">
        <v>50</v>
      </c>
      <c r="BE33" s="93">
        <v>50</v>
      </c>
      <c r="BF33" s="93">
        <v>50</v>
      </c>
      <c r="BG33" s="93">
        <v>50</v>
      </c>
      <c r="BH33" s="93">
        <v>50</v>
      </c>
      <c r="BI33" s="93">
        <v>50</v>
      </c>
      <c r="BJ33" s="93">
        <v>50</v>
      </c>
      <c r="BK33" s="93">
        <v>50</v>
      </c>
      <c r="BL33" s="93"/>
      <c r="BM33" s="2"/>
      <c r="BN33" s="3" t="str">
        <f t="shared" si="5"/>
        <v>Gødning N</v>
      </c>
      <c r="BO33" s="53">
        <f t="shared" si="249"/>
        <v>0</v>
      </c>
      <c r="BP33" s="53">
        <f t="shared" si="249"/>
        <v>-200</v>
      </c>
      <c r="BQ33" s="53">
        <f t="shared" si="249"/>
        <v>-400</v>
      </c>
      <c r="BR33" s="53">
        <f t="shared" si="249"/>
        <v>-600</v>
      </c>
      <c r="BS33" s="53">
        <f t="shared" si="249"/>
        <v>-800</v>
      </c>
      <c r="BT33" s="53">
        <f t="shared" si="249"/>
        <v>-1000</v>
      </c>
      <c r="BU33" s="53">
        <f t="shared" si="249"/>
        <v>-2000</v>
      </c>
      <c r="BV33" s="53">
        <f t="shared" si="249"/>
        <v>-2000</v>
      </c>
      <c r="BW33" s="53">
        <f t="shared" si="249"/>
        <v>-2000</v>
      </c>
      <c r="BX33" s="53">
        <f t="shared" si="249"/>
        <v>-2000</v>
      </c>
      <c r="BY33" s="53">
        <f t="shared" si="250"/>
        <v>-2000</v>
      </c>
      <c r="BZ33" s="53">
        <f t="shared" si="250"/>
        <v>-2000</v>
      </c>
      <c r="CA33" s="53">
        <f t="shared" si="250"/>
        <v>-2000</v>
      </c>
      <c r="CB33" s="53">
        <f t="shared" si="250"/>
        <v>-2000</v>
      </c>
      <c r="CC33" s="53">
        <f t="shared" si="250"/>
        <v>-2000</v>
      </c>
      <c r="CD33" s="53">
        <f t="shared" si="250"/>
        <v>-2000</v>
      </c>
      <c r="CE33" s="53">
        <f t="shared" si="250"/>
        <v>-2000</v>
      </c>
      <c r="CF33" s="53">
        <f t="shared" si="250"/>
        <v>-2000</v>
      </c>
      <c r="CG33" s="53">
        <f t="shared" si="250"/>
        <v>-2000</v>
      </c>
      <c r="CH33" s="53">
        <f t="shared" si="250"/>
        <v>-2000</v>
      </c>
      <c r="CI33" s="53">
        <f t="shared" si="251"/>
        <v>-2000</v>
      </c>
      <c r="CJ33" s="53">
        <f t="shared" si="251"/>
        <v>-2000</v>
      </c>
      <c r="CK33" s="53">
        <f t="shared" si="251"/>
        <v>-2000</v>
      </c>
      <c r="CL33" s="53">
        <f t="shared" si="251"/>
        <v>-2000</v>
      </c>
      <c r="CM33" s="53">
        <f t="shared" si="251"/>
        <v>-2000</v>
      </c>
      <c r="CN33" s="53">
        <f t="shared" si="251"/>
        <v>-2000</v>
      </c>
      <c r="CO33" s="53">
        <f t="shared" si="251"/>
        <v>-2000</v>
      </c>
      <c r="CP33" s="53">
        <f t="shared" si="251"/>
        <v>-2000</v>
      </c>
      <c r="CQ33" s="53">
        <f t="shared" si="251"/>
        <v>-2000</v>
      </c>
      <c r="CR33" s="53">
        <f t="shared" si="251"/>
        <v>-2000</v>
      </c>
      <c r="CS33" s="53">
        <f t="shared" si="252"/>
        <v>-2000</v>
      </c>
      <c r="CT33" s="53">
        <f t="shared" si="252"/>
        <v>-2000</v>
      </c>
      <c r="CU33" s="53">
        <f t="shared" si="252"/>
        <v>-2000</v>
      </c>
      <c r="CV33" s="53">
        <f t="shared" si="252"/>
        <v>-2000</v>
      </c>
      <c r="CW33" s="53">
        <f t="shared" si="252"/>
        <v>-2000</v>
      </c>
      <c r="CX33" s="53">
        <f t="shared" si="252"/>
        <v>-2000</v>
      </c>
      <c r="CY33" s="53">
        <f t="shared" si="252"/>
        <v>-2000</v>
      </c>
      <c r="CZ33" s="53">
        <f t="shared" si="252"/>
        <v>-2000</v>
      </c>
      <c r="DA33" s="53">
        <f t="shared" si="252"/>
        <v>-2000</v>
      </c>
      <c r="DB33" s="53">
        <f t="shared" si="252"/>
        <v>-2000</v>
      </c>
      <c r="DC33" s="53">
        <f t="shared" si="253"/>
        <v>-2000</v>
      </c>
      <c r="DD33" s="53">
        <f t="shared" si="253"/>
        <v>-2000</v>
      </c>
      <c r="DE33" s="53">
        <f t="shared" si="253"/>
        <v>-2000</v>
      </c>
      <c r="DF33" s="53">
        <f t="shared" si="253"/>
        <v>-2000</v>
      </c>
      <c r="DG33" s="53">
        <f t="shared" si="253"/>
        <v>-2000</v>
      </c>
      <c r="DH33" s="53">
        <f t="shared" si="253"/>
        <v>-2000</v>
      </c>
      <c r="DI33" s="53">
        <f t="shared" si="253"/>
        <v>-2000</v>
      </c>
      <c r="DJ33" s="53">
        <f t="shared" si="253"/>
        <v>-2000</v>
      </c>
      <c r="DK33" s="53">
        <f t="shared" si="253"/>
        <v>-2000</v>
      </c>
      <c r="DL33" s="53">
        <f t="shared" si="253"/>
        <v>0</v>
      </c>
      <c r="DN33" s="3" t="str">
        <f t="shared" si="7"/>
        <v>Gødning N</v>
      </c>
      <c r="DO33" s="53">
        <f t="shared" si="254"/>
        <v>0</v>
      </c>
      <c r="DP33" s="53">
        <f t="shared" si="254"/>
        <v>-192.38165680473378</v>
      </c>
      <c r="DQ33" s="53">
        <f t="shared" si="254"/>
        <v>-377.36401911697777</v>
      </c>
      <c r="DR33" s="53">
        <f t="shared" si="254"/>
        <v>-555.16052812401551</v>
      </c>
      <c r="DS33" s="53">
        <f t="shared" si="254"/>
        <v>-725.97915216217405</v>
      </c>
      <c r="DT33" s="53">
        <f t="shared" si="254"/>
        <v>-890.02251827574253</v>
      </c>
      <c r="DU33" s="53">
        <f t="shared" si="254"/>
        <v>-1745.8134012331873</v>
      </c>
      <c r="DV33" s="53">
        <f t="shared" si="254"/>
        <v>-1712.2400665940877</v>
      </c>
      <c r="DW33" s="53">
        <f t="shared" si="254"/>
        <v>-1679.31237300574</v>
      </c>
      <c r="DX33" s="53">
        <f t="shared" si="254"/>
        <v>-1647.0179042940913</v>
      </c>
      <c r="DY33" s="53">
        <f t="shared" si="255"/>
        <v>-1615.3444830576664</v>
      </c>
      <c r="DZ33" s="53">
        <f t="shared" si="255"/>
        <v>-1584.2801660757887</v>
      </c>
      <c r="EA33" s="53">
        <f t="shared" si="255"/>
        <v>-1553.8132398051002</v>
      </c>
      <c r="EB33" s="53">
        <f t="shared" si="255"/>
        <v>-1523.932215962695</v>
      </c>
      <c r="EC33" s="53">
        <f t="shared" si="255"/>
        <v>-1494.6258271941817</v>
      </c>
      <c r="ED33" s="53">
        <f t="shared" si="255"/>
        <v>-1465.8830228250631</v>
      </c>
      <c r="EE33" s="53">
        <f t="shared" si="255"/>
        <v>-1437.692964693812</v>
      </c>
      <c r="EF33" s="53">
        <f t="shared" si="255"/>
        <v>-1410.0450230650849</v>
      </c>
      <c r="EG33" s="53">
        <f t="shared" si="255"/>
        <v>-1382.9287726215257</v>
      </c>
      <c r="EH33" s="53">
        <f t="shared" si="255"/>
        <v>-1356.3339885326502</v>
      </c>
      <c r="EI33" s="53">
        <f t="shared" si="256"/>
        <v>-1330.2506425993301</v>
      </c>
      <c r="EJ33" s="53">
        <f t="shared" si="256"/>
        <v>-1304.6688994724202</v>
      </c>
      <c r="EK33" s="53">
        <f t="shared" si="256"/>
        <v>-1279.5791129441045</v>
      </c>
      <c r="EL33" s="53">
        <f t="shared" si="256"/>
        <v>-1254.9718223105642</v>
      </c>
      <c r="EM33" s="53">
        <f t="shared" si="256"/>
        <v>-1230.8377488045919</v>
      </c>
      <c r="EN33" s="53">
        <f t="shared" si="256"/>
        <v>-1207.1677920968114</v>
      </c>
      <c r="EO33" s="53">
        <f t="shared" si="256"/>
        <v>-1183.9530268641804</v>
      </c>
      <c r="EP33" s="53">
        <f t="shared" si="256"/>
        <v>-1161.184699424485</v>
      </c>
      <c r="EQ33" s="53">
        <f t="shared" si="256"/>
        <v>-1138.8542244355524</v>
      </c>
      <c r="ER33" s="53">
        <f t="shared" si="256"/>
        <v>-1116.9531816579458</v>
      </c>
      <c r="ES33" s="53">
        <f t="shared" si="257"/>
        <v>-1095.4733127799086</v>
      </c>
      <c r="ET33" s="53">
        <f t="shared" si="257"/>
        <v>-1074.406518303372</v>
      </c>
      <c r="EU33" s="53">
        <f t="shared" si="257"/>
        <v>-1053.7448544898455</v>
      </c>
      <c r="EV33" s="53">
        <f t="shared" si="257"/>
        <v>-1033.480530365041</v>
      </c>
      <c r="EW33" s="53">
        <f t="shared" si="257"/>
        <v>-1013.6059047810979</v>
      </c>
      <c r="EX33" s="53">
        <f t="shared" si="257"/>
        <v>-994.11348353530786</v>
      </c>
      <c r="EY33" s="53">
        <f t="shared" si="257"/>
        <v>-974.99591654424421</v>
      </c>
      <c r="EZ33" s="53">
        <f t="shared" si="257"/>
        <v>-956.24599507223957</v>
      </c>
      <c r="FA33" s="53">
        <f t="shared" si="257"/>
        <v>-937.85664901315818</v>
      </c>
      <c r="FB33" s="53">
        <f t="shared" si="257"/>
        <v>-919.82094422444379</v>
      </c>
      <c r="FC33" s="53">
        <f t="shared" si="258"/>
        <v>-902.1320799124353</v>
      </c>
      <c r="FD33" s="53">
        <f t="shared" si="258"/>
        <v>-884.78338606796547</v>
      </c>
      <c r="FE33" s="53">
        <f t="shared" si="258"/>
        <v>-867.76832095127384</v>
      </c>
      <c r="FF33" s="53">
        <f t="shared" si="258"/>
        <v>-851.08046862528795</v>
      </c>
      <c r="FG33" s="53">
        <f t="shared" si="258"/>
        <v>-834.71353653634003</v>
      </c>
      <c r="FH33" s="53">
        <f t="shared" si="258"/>
        <v>-818.66135314141059</v>
      </c>
      <c r="FI33" s="53">
        <f t="shared" si="258"/>
        <v>-802.91786558099886</v>
      </c>
      <c r="FJ33" s="53">
        <f t="shared" si="258"/>
        <v>-787.47713739674907</v>
      </c>
      <c r="FK33" s="53">
        <f t="shared" si="258"/>
        <v>-772.33334629296542</v>
      </c>
      <c r="FL33" s="53">
        <f t="shared" si="258"/>
        <v>0</v>
      </c>
      <c r="FN33" s="10">
        <f t="shared" si="259"/>
        <v>-54134.204077668401</v>
      </c>
      <c r="FO33" s="10">
        <f t="shared" si="260"/>
        <v>-1082.6840815533681</v>
      </c>
    </row>
    <row r="34" spans="1:252" ht="14.25" customHeight="1" x14ac:dyDescent="0.2">
      <c r="B34" s="81" t="s">
        <v>55</v>
      </c>
      <c r="C34" s="94">
        <f>SUM(O34:BL34)</f>
        <v>0</v>
      </c>
      <c r="D34" s="86" t="s">
        <v>14</v>
      </c>
      <c r="E34" s="68"/>
      <c r="F34" s="69"/>
      <c r="G34" s="87">
        <v>-20</v>
      </c>
      <c r="H34" s="64"/>
      <c r="I34" s="60">
        <f t="shared" si="247"/>
        <v>-20</v>
      </c>
      <c r="J34" s="13">
        <f t="shared" si="248"/>
        <v>0</v>
      </c>
      <c r="K34" s="53">
        <f t="shared" si="9"/>
        <v>0</v>
      </c>
      <c r="L34" s="2"/>
      <c r="M34" s="95" t="str">
        <f t="shared" si="0"/>
        <v>Gødning P</v>
      </c>
      <c r="N34" s="2"/>
      <c r="O34" s="92"/>
      <c r="P34" s="92"/>
      <c r="Q34" s="92"/>
      <c r="R34" s="92"/>
      <c r="S34" s="92"/>
      <c r="T34" s="92"/>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2"/>
      <c r="BN34" s="3" t="str">
        <f t="shared" si="5"/>
        <v>Gødning P</v>
      </c>
      <c r="BO34" s="53">
        <f t="shared" si="249"/>
        <v>0</v>
      </c>
      <c r="BP34" s="53">
        <f t="shared" si="249"/>
        <v>0</v>
      </c>
      <c r="BQ34" s="53">
        <f t="shared" si="249"/>
        <v>0</v>
      </c>
      <c r="BR34" s="53">
        <f t="shared" si="249"/>
        <v>0</v>
      </c>
      <c r="BS34" s="53">
        <f t="shared" si="249"/>
        <v>0</v>
      </c>
      <c r="BT34" s="53">
        <f t="shared" si="249"/>
        <v>0</v>
      </c>
      <c r="BU34" s="53">
        <f t="shared" si="249"/>
        <v>0</v>
      </c>
      <c r="BV34" s="53">
        <f t="shared" si="249"/>
        <v>0</v>
      </c>
      <c r="BW34" s="53">
        <f t="shared" si="249"/>
        <v>0</v>
      </c>
      <c r="BX34" s="53">
        <f t="shared" si="249"/>
        <v>0</v>
      </c>
      <c r="BY34" s="53">
        <f t="shared" si="250"/>
        <v>0</v>
      </c>
      <c r="BZ34" s="53">
        <f t="shared" si="250"/>
        <v>0</v>
      </c>
      <c r="CA34" s="53">
        <f t="shared" si="250"/>
        <v>0</v>
      </c>
      <c r="CB34" s="53">
        <f t="shared" si="250"/>
        <v>0</v>
      </c>
      <c r="CC34" s="53">
        <f t="shared" si="250"/>
        <v>0</v>
      </c>
      <c r="CD34" s="53">
        <f t="shared" si="250"/>
        <v>0</v>
      </c>
      <c r="CE34" s="53">
        <f t="shared" si="250"/>
        <v>0</v>
      </c>
      <c r="CF34" s="53">
        <f t="shared" si="250"/>
        <v>0</v>
      </c>
      <c r="CG34" s="53">
        <f t="shared" si="250"/>
        <v>0</v>
      </c>
      <c r="CH34" s="53">
        <f t="shared" si="250"/>
        <v>0</v>
      </c>
      <c r="CI34" s="53">
        <f t="shared" si="251"/>
        <v>0</v>
      </c>
      <c r="CJ34" s="53">
        <f t="shared" si="251"/>
        <v>0</v>
      </c>
      <c r="CK34" s="53">
        <f t="shared" si="251"/>
        <v>0</v>
      </c>
      <c r="CL34" s="53">
        <f t="shared" si="251"/>
        <v>0</v>
      </c>
      <c r="CM34" s="53">
        <f t="shared" si="251"/>
        <v>0</v>
      </c>
      <c r="CN34" s="53">
        <f t="shared" si="251"/>
        <v>0</v>
      </c>
      <c r="CO34" s="53">
        <f t="shared" si="251"/>
        <v>0</v>
      </c>
      <c r="CP34" s="53">
        <f t="shared" si="251"/>
        <v>0</v>
      </c>
      <c r="CQ34" s="53">
        <f t="shared" si="251"/>
        <v>0</v>
      </c>
      <c r="CR34" s="53">
        <f t="shared" si="251"/>
        <v>0</v>
      </c>
      <c r="CS34" s="53">
        <f t="shared" si="252"/>
        <v>0</v>
      </c>
      <c r="CT34" s="53">
        <f t="shared" si="252"/>
        <v>0</v>
      </c>
      <c r="CU34" s="53">
        <f t="shared" si="252"/>
        <v>0</v>
      </c>
      <c r="CV34" s="53">
        <f t="shared" si="252"/>
        <v>0</v>
      </c>
      <c r="CW34" s="53">
        <f t="shared" si="252"/>
        <v>0</v>
      </c>
      <c r="CX34" s="53">
        <f t="shared" si="252"/>
        <v>0</v>
      </c>
      <c r="CY34" s="53">
        <f t="shared" si="252"/>
        <v>0</v>
      </c>
      <c r="CZ34" s="53">
        <f t="shared" si="252"/>
        <v>0</v>
      </c>
      <c r="DA34" s="53">
        <f t="shared" si="252"/>
        <v>0</v>
      </c>
      <c r="DB34" s="53">
        <f t="shared" si="252"/>
        <v>0</v>
      </c>
      <c r="DC34" s="53">
        <f t="shared" si="253"/>
        <v>0</v>
      </c>
      <c r="DD34" s="53">
        <f t="shared" si="253"/>
        <v>0</v>
      </c>
      <c r="DE34" s="53">
        <f t="shared" si="253"/>
        <v>0</v>
      </c>
      <c r="DF34" s="53">
        <f t="shared" si="253"/>
        <v>0</v>
      </c>
      <c r="DG34" s="53">
        <f t="shared" si="253"/>
        <v>0</v>
      </c>
      <c r="DH34" s="53">
        <f t="shared" si="253"/>
        <v>0</v>
      </c>
      <c r="DI34" s="53">
        <f t="shared" si="253"/>
        <v>0</v>
      </c>
      <c r="DJ34" s="53">
        <f t="shared" si="253"/>
        <v>0</v>
      </c>
      <c r="DK34" s="53">
        <f t="shared" si="253"/>
        <v>0</v>
      </c>
      <c r="DL34" s="53">
        <f t="shared" si="253"/>
        <v>0</v>
      </c>
      <c r="DN34" s="3" t="str">
        <f t="shared" si="7"/>
        <v>Gødning P</v>
      </c>
      <c r="DO34" s="53">
        <f t="shared" si="254"/>
        <v>0</v>
      </c>
      <c r="DP34" s="53">
        <f t="shared" si="254"/>
        <v>0</v>
      </c>
      <c r="DQ34" s="53">
        <f t="shared" si="254"/>
        <v>0</v>
      </c>
      <c r="DR34" s="53">
        <f t="shared" si="254"/>
        <v>0</v>
      </c>
      <c r="DS34" s="53">
        <f t="shared" si="254"/>
        <v>0</v>
      </c>
      <c r="DT34" s="53">
        <f t="shared" si="254"/>
        <v>0</v>
      </c>
      <c r="DU34" s="53">
        <f t="shared" si="254"/>
        <v>0</v>
      </c>
      <c r="DV34" s="53">
        <f t="shared" si="254"/>
        <v>0</v>
      </c>
      <c r="DW34" s="53">
        <f t="shared" si="254"/>
        <v>0</v>
      </c>
      <c r="DX34" s="53">
        <f t="shared" si="254"/>
        <v>0</v>
      </c>
      <c r="DY34" s="53">
        <f t="shared" si="255"/>
        <v>0</v>
      </c>
      <c r="DZ34" s="53">
        <f t="shared" si="255"/>
        <v>0</v>
      </c>
      <c r="EA34" s="53">
        <f t="shared" si="255"/>
        <v>0</v>
      </c>
      <c r="EB34" s="53">
        <f t="shared" si="255"/>
        <v>0</v>
      </c>
      <c r="EC34" s="53">
        <f t="shared" si="255"/>
        <v>0</v>
      </c>
      <c r="ED34" s="53">
        <f t="shared" si="255"/>
        <v>0</v>
      </c>
      <c r="EE34" s="53">
        <f t="shared" si="255"/>
        <v>0</v>
      </c>
      <c r="EF34" s="53">
        <f t="shared" si="255"/>
        <v>0</v>
      </c>
      <c r="EG34" s="53">
        <f t="shared" si="255"/>
        <v>0</v>
      </c>
      <c r="EH34" s="53">
        <f t="shared" si="255"/>
        <v>0</v>
      </c>
      <c r="EI34" s="53">
        <f t="shared" si="256"/>
        <v>0</v>
      </c>
      <c r="EJ34" s="53">
        <f t="shared" si="256"/>
        <v>0</v>
      </c>
      <c r="EK34" s="53">
        <f t="shared" si="256"/>
        <v>0</v>
      </c>
      <c r="EL34" s="53">
        <f t="shared" si="256"/>
        <v>0</v>
      </c>
      <c r="EM34" s="53">
        <f t="shared" si="256"/>
        <v>0</v>
      </c>
      <c r="EN34" s="53">
        <f t="shared" si="256"/>
        <v>0</v>
      </c>
      <c r="EO34" s="53">
        <f t="shared" si="256"/>
        <v>0</v>
      </c>
      <c r="EP34" s="53">
        <f t="shared" si="256"/>
        <v>0</v>
      </c>
      <c r="EQ34" s="53">
        <f t="shared" si="256"/>
        <v>0</v>
      </c>
      <c r="ER34" s="53">
        <f t="shared" si="256"/>
        <v>0</v>
      </c>
      <c r="ES34" s="53">
        <f t="shared" si="257"/>
        <v>0</v>
      </c>
      <c r="ET34" s="53">
        <f t="shared" si="257"/>
        <v>0</v>
      </c>
      <c r="EU34" s="53">
        <f t="shared" si="257"/>
        <v>0</v>
      </c>
      <c r="EV34" s="53">
        <f t="shared" si="257"/>
        <v>0</v>
      </c>
      <c r="EW34" s="53">
        <f t="shared" si="257"/>
        <v>0</v>
      </c>
      <c r="EX34" s="53">
        <f t="shared" si="257"/>
        <v>0</v>
      </c>
      <c r="EY34" s="53">
        <f t="shared" si="257"/>
        <v>0</v>
      </c>
      <c r="EZ34" s="53">
        <f t="shared" si="257"/>
        <v>0</v>
      </c>
      <c r="FA34" s="53">
        <f t="shared" si="257"/>
        <v>0</v>
      </c>
      <c r="FB34" s="53">
        <f t="shared" si="257"/>
        <v>0</v>
      </c>
      <c r="FC34" s="53">
        <f t="shared" si="258"/>
        <v>0</v>
      </c>
      <c r="FD34" s="53">
        <f t="shared" si="258"/>
        <v>0</v>
      </c>
      <c r="FE34" s="53">
        <f t="shared" si="258"/>
        <v>0</v>
      </c>
      <c r="FF34" s="53">
        <f t="shared" si="258"/>
        <v>0</v>
      </c>
      <c r="FG34" s="53">
        <f t="shared" si="258"/>
        <v>0</v>
      </c>
      <c r="FH34" s="53">
        <f t="shared" si="258"/>
        <v>0</v>
      </c>
      <c r="FI34" s="53">
        <f t="shared" si="258"/>
        <v>0</v>
      </c>
      <c r="FJ34" s="53">
        <f t="shared" si="258"/>
        <v>0</v>
      </c>
      <c r="FK34" s="53">
        <f t="shared" si="258"/>
        <v>0</v>
      </c>
      <c r="FL34" s="53">
        <f t="shared" si="258"/>
        <v>0</v>
      </c>
      <c r="FN34" s="10">
        <f t="shared" si="259"/>
        <v>0</v>
      </c>
      <c r="FO34" s="10">
        <f t="shared" si="260"/>
        <v>0</v>
      </c>
    </row>
    <row r="35" spans="1:252" ht="14.25" customHeight="1" x14ac:dyDescent="0.2">
      <c r="B35" s="81" t="s">
        <v>56</v>
      </c>
      <c r="C35" s="94">
        <f>SUM(O35:BL35)</f>
        <v>3560</v>
      </c>
      <c r="D35" s="86" t="s">
        <v>14</v>
      </c>
      <c r="E35" s="68"/>
      <c r="F35" s="69"/>
      <c r="G35" s="87">
        <v>-16</v>
      </c>
      <c r="H35" s="64"/>
      <c r="I35" s="60">
        <f t="shared" si="247"/>
        <v>-16</v>
      </c>
      <c r="J35" s="13">
        <f t="shared" si="248"/>
        <v>-34645.890609707763</v>
      </c>
      <c r="K35" s="53">
        <f t="shared" si="9"/>
        <v>-692.91781219415532</v>
      </c>
      <c r="L35" s="2"/>
      <c r="M35" s="95" t="str">
        <f t="shared" si="0"/>
        <v>Gødning K</v>
      </c>
      <c r="N35" s="2"/>
      <c r="O35" s="92"/>
      <c r="P35" s="92">
        <v>8</v>
      </c>
      <c r="Q35" s="92">
        <v>16</v>
      </c>
      <c r="R35" s="92">
        <v>24</v>
      </c>
      <c r="S35" s="92">
        <v>32</v>
      </c>
      <c r="T35" s="92">
        <v>40</v>
      </c>
      <c r="U35" s="93">
        <v>80</v>
      </c>
      <c r="V35" s="93">
        <v>80</v>
      </c>
      <c r="W35" s="93">
        <v>80</v>
      </c>
      <c r="X35" s="93">
        <v>80</v>
      </c>
      <c r="Y35" s="93">
        <v>80</v>
      </c>
      <c r="Z35" s="93">
        <v>80</v>
      </c>
      <c r="AA35" s="93">
        <v>80</v>
      </c>
      <c r="AB35" s="93">
        <v>80</v>
      </c>
      <c r="AC35" s="93">
        <v>80</v>
      </c>
      <c r="AD35" s="93">
        <v>80</v>
      </c>
      <c r="AE35" s="93">
        <v>80</v>
      </c>
      <c r="AF35" s="93">
        <v>80</v>
      </c>
      <c r="AG35" s="93">
        <v>80</v>
      </c>
      <c r="AH35" s="93">
        <v>80</v>
      </c>
      <c r="AI35" s="93">
        <v>80</v>
      </c>
      <c r="AJ35" s="93">
        <v>80</v>
      </c>
      <c r="AK35" s="93">
        <v>80</v>
      </c>
      <c r="AL35" s="93">
        <v>80</v>
      </c>
      <c r="AM35" s="93">
        <v>80</v>
      </c>
      <c r="AN35" s="93">
        <v>80</v>
      </c>
      <c r="AO35" s="93">
        <v>80</v>
      </c>
      <c r="AP35" s="93">
        <v>80</v>
      </c>
      <c r="AQ35" s="93">
        <v>80</v>
      </c>
      <c r="AR35" s="93">
        <v>80</v>
      </c>
      <c r="AS35" s="93">
        <v>80</v>
      </c>
      <c r="AT35" s="93">
        <v>80</v>
      </c>
      <c r="AU35" s="93">
        <v>80</v>
      </c>
      <c r="AV35" s="93">
        <v>80</v>
      </c>
      <c r="AW35" s="93">
        <v>80</v>
      </c>
      <c r="AX35" s="93">
        <v>80</v>
      </c>
      <c r="AY35" s="93">
        <v>80</v>
      </c>
      <c r="AZ35" s="93">
        <v>80</v>
      </c>
      <c r="BA35" s="93">
        <v>80</v>
      </c>
      <c r="BB35" s="93">
        <v>80</v>
      </c>
      <c r="BC35" s="93">
        <v>80</v>
      </c>
      <c r="BD35" s="93">
        <v>80</v>
      </c>
      <c r="BE35" s="93">
        <v>80</v>
      </c>
      <c r="BF35" s="93">
        <v>80</v>
      </c>
      <c r="BG35" s="93">
        <v>80</v>
      </c>
      <c r="BH35" s="93">
        <v>80</v>
      </c>
      <c r="BI35" s="93">
        <v>80</v>
      </c>
      <c r="BJ35" s="93">
        <v>80</v>
      </c>
      <c r="BK35" s="93">
        <v>80</v>
      </c>
      <c r="BL35" s="93"/>
      <c r="BM35" s="2"/>
      <c r="BN35" s="3" t="str">
        <f t="shared" si="5"/>
        <v>Gødning K</v>
      </c>
      <c r="BO35" s="53">
        <f t="shared" si="249"/>
        <v>0</v>
      </c>
      <c r="BP35" s="53">
        <f t="shared" si="249"/>
        <v>-128</v>
      </c>
      <c r="BQ35" s="53">
        <f t="shared" si="249"/>
        <v>-256</v>
      </c>
      <c r="BR35" s="53">
        <f t="shared" si="249"/>
        <v>-384</v>
      </c>
      <c r="BS35" s="53">
        <f t="shared" si="249"/>
        <v>-512</v>
      </c>
      <c r="BT35" s="53">
        <f t="shared" si="249"/>
        <v>-640</v>
      </c>
      <c r="BU35" s="53">
        <f t="shared" si="249"/>
        <v>-1280</v>
      </c>
      <c r="BV35" s="53">
        <f t="shared" si="249"/>
        <v>-1280</v>
      </c>
      <c r="BW35" s="53">
        <f t="shared" si="249"/>
        <v>-1280</v>
      </c>
      <c r="BX35" s="53">
        <f t="shared" si="249"/>
        <v>-1280</v>
      </c>
      <c r="BY35" s="53">
        <f t="shared" si="250"/>
        <v>-1280</v>
      </c>
      <c r="BZ35" s="53">
        <f t="shared" si="250"/>
        <v>-1280</v>
      </c>
      <c r="CA35" s="53">
        <f t="shared" si="250"/>
        <v>-1280</v>
      </c>
      <c r="CB35" s="53">
        <f t="shared" si="250"/>
        <v>-1280</v>
      </c>
      <c r="CC35" s="53">
        <f t="shared" si="250"/>
        <v>-1280</v>
      </c>
      <c r="CD35" s="53">
        <f t="shared" si="250"/>
        <v>-1280</v>
      </c>
      <c r="CE35" s="53">
        <f t="shared" si="250"/>
        <v>-1280</v>
      </c>
      <c r="CF35" s="53">
        <f t="shared" si="250"/>
        <v>-1280</v>
      </c>
      <c r="CG35" s="53">
        <f t="shared" si="250"/>
        <v>-1280</v>
      </c>
      <c r="CH35" s="53">
        <f t="shared" si="250"/>
        <v>-1280</v>
      </c>
      <c r="CI35" s="53">
        <f t="shared" si="251"/>
        <v>-1280</v>
      </c>
      <c r="CJ35" s="53">
        <f t="shared" si="251"/>
        <v>-1280</v>
      </c>
      <c r="CK35" s="53">
        <f t="shared" si="251"/>
        <v>-1280</v>
      </c>
      <c r="CL35" s="53">
        <f t="shared" si="251"/>
        <v>-1280</v>
      </c>
      <c r="CM35" s="53">
        <f t="shared" si="251"/>
        <v>-1280</v>
      </c>
      <c r="CN35" s="53">
        <f t="shared" si="251"/>
        <v>-1280</v>
      </c>
      <c r="CO35" s="53">
        <f t="shared" si="251"/>
        <v>-1280</v>
      </c>
      <c r="CP35" s="53">
        <f t="shared" si="251"/>
        <v>-1280</v>
      </c>
      <c r="CQ35" s="53">
        <f t="shared" si="251"/>
        <v>-1280</v>
      </c>
      <c r="CR35" s="53">
        <f t="shared" si="251"/>
        <v>-1280</v>
      </c>
      <c r="CS35" s="53">
        <f t="shared" si="252"/>
        <v>-1280</v>
      </c>
      <c r="CT35" s="53">
        <f t="shared" si="252"/>
        <v>-1280</v>
      </c>
      <c r="CU35" s="53">
        <f t="shared" si="252"/>
        <v>-1280</v>
      </c>
      <c r="CV35" s="53">
        <f t="shared" si="252"/>
        <v>-1280</v>
      </c>
      <c r="CW35" s="53">
        <f t="shared" si="252"/>
        <v>-1280</v>
      </c>
      <c r="CX35" s="53">
        <f t="shared" si="252"/>
        <v>-1280</v>
      </c>
      <c r="CY35" s="53">
        <f t="shared" si="252"/>
        <v>-1280</v>
      </c>
      <c r="CZ35" s="53">
        <f t="shared" si="252"/>
        <v>-1280</v>
      </c>
      <c r="DA35" s="53">
        <f t="shared" si="252"/>
        <v>-1280</v>
      </c>
      <c r="DB35" s="53">
        <f t="shared" si="252"/>
        <v>-1280</v>
      </c>
      <c r="DC35" s="53">
        <f t="shared" si="253"/>
        <v>-1280</v>
      </c>
      <c r="DD35" s="53">
        <f t="shared" si="253"/>
        <v>-1280</v>
      </c>
      <c r="DE35" s="53">
        <f t="shared" si="253"/>
        <v>-1280</v>
      </c>
      <c r="DF35" s="53">
        <f t="shared" si="253"/>
        <v>-1280</v>
      </c>
      <c r="DG35" s="53">
        <f t="shared" si="253"/>
        <v>-1280</v>
      </c>
      <c r="DH35" s="53">
        <f t="shared" si="253"/>
        <v>-1280</v>
      </c>
      <c r="DI35" s="53">
        <f t="shared" si="253"/>
        <v>-1280</v>
      </c>
      <c r="DJ35" s="53">
        <f t="shared" si="253"/>
        <v>-1280</v>
      </c>
      <c r="DK35" s="53">
        <f t="shared" si="253"/>
        <v>-1280</v>
      </c>
      <c r="DL35" s="53">
        <f t="shared" si="253"/>
        <v>0</v>
      </c>
      <c r="DN35" s="3" t="str">
        <f t="shared" si="7"/>
        <v>Gødning K</v>
      </c>
      <c r="DO35" s="53">
        <f t="shared" si="254"/>
        <v>0</v>
      </c>
      <c r="DP35" s="53">
        <f t="shared" si="254"/>
        <v>-123.12426035502962</v>
      </c>
      <c r="DQ35" s="53">
        <f t="shared" si="254"/>
        <v>-241.51297223486577</v>
      </c>
      <c r="DR35" s="53">
        <f t="shared" si="254"/>
        <v>-355.30273799936992</v>
      </c>
      <c r="DS35" s="53">
        <f t="shared" si="254"/>
        <v>-464.62665738379138</v>
      </c>
      <c r="DT35" s="53">
        <f t="shared" si="254"/>
        <v>-569.61441169647526</v>
      </c>
      <c r="DU35" s="53">
        <f t="shared" si="254"/>
        <v>-1117.3205767892398</v>
      </c>
      <c r="DV35" s="53">
        <f t="shared" si="254"/>
        <v>-1095.8336426202161</v>
      </c>
      <c r="DW35" s="53">
        <f t="shared" si="254"/>
        <v>-1074.7599187236735</v>
      </c>
      <c r="DX35" s="53">
        <f t="shared" si="254"/>
        <v>-1054.0914587482184</v>
      </c>
      <c r="DY35" s="53">
        <f t="shared" si="255"/>
        <v>-1033.8204691569065</v>
      </c>
      <c r="DZ35" s="53">
        <f t="shared" si="255"/>
        <v>-1013.9393062885047</v>
      </c>
      <c r="EA35" s="53">
        <f t="shared" si="255"/>
        <v>-994.44047347526418</v>
      </c>
      <c r="EB35" s="53">
        <f t="shared" si="255"/>
        <v>-975.31661821612477</v>
      </c>
      <c r="EC35" s="53">
        <f t="shared" si="255"/>
        <v>-956.56052940427628</v>
      </c>
      <c r="ED35" s="53">
        <f t="shared" si="255"/>
        <v>-938.16513460804026</v>
      </c>
      <c r="EE35" s="53">
        <f t="shared" si="255"/>
        <v>-920.12349740403965</v>
      </c>
      <c r="EF35" s="53">
        <f t="shared" si="255"/>
        <v>-902.42881476165439</v>
      </c>
      <c r="EG35" s="53">
        <f t="shared" si="255"/>
        <v>-885.07441447777637</v>
      </c>
      <c r="EH35" s="53">
        <f t="shared" si="255"/>
        <v>-868.05375266089618</v>
      </c>
      <c r="EI35" s="53">
        <f t="shared" si="256"/>
        <v>-851.36041126357122</v>
      </c>
      <c r="EJ35" s="53">
        <f t="shared" si="256"/>
        <v>-834.988095662349</v>
      </c>
      <c r="EK35" s="53">
        <f t="shared" si="256"/>
        <v>-818.93063228422693</v>
      </c>
      <c r="EL35" s="53">
        <f t="shared" si="256"/>
        <v>-803.18196627876102</v>
      </c>
      <c r="EM35" s="53">
        <f t="shared" si="256"/>
        <v>-787.73615923493878</v>
      </c>
      <c r="EN35" s="53">
        <f t="shared" si="256"/>
        <v>-772.58738694195927</v>
      </c>
      <c r="EO35" s="53">
        <f t="shared" si="256"/>
        <v>-757.72993719307556</v>
      </c>
      <c r="EP35" s="53">
        <f t="shared" si="256"/>
        <v>-743.15820763167039</v>
      </c>
      <c r="EQ35" s="53">
        <f t="shared" si="256"/>
        <v>-728.86670363875351</v>
      </c>
      <c r="ER35" s="53">
        <f t="shared" si="256"/>
        <v>-714.85003626108539</v>
      </c>
      <c r="ES35" s="53">
        <f t="shared" si="257"/>
        <v>-701.10292017914151</v>
      </c>
      <c r="ET35" s="53">
        <f t="shared" si="257"/>
        <v>-687.620171714158</v>
      </c>
      <c r="EU35" s="53">
        <f t="shared" si="257"/>
        <v>-674.39670687350122</v>
      </c>
      <c r="EV35" s="53">
        <f t="shared" si="257"/>
        <v>-661.42753943362618</v>
      </c>
      <c r="EW35" s="53">
        <f t="shared" si="257"/>
        <v>-648.70777905990269</v>
      </c>
      <c r="EX35" s="53">
        <f t="shared" si="257"/>
        <v>-636.23262946259706</v>
      </c>
      <c r="EY35" s="53">
        <f t="shared" si="257"/>
        <v>-623.99738658831632</v>
      </c>
      <c r="EZ35" s="53">
        <f t="shared" si="257"/>
        <v>-611.99743684623331</v>
      </c>
      <c r="FA35" s="53">
        <f t="shared" si="257"/>
        <v>-600.22825536842117</v>
      </c>
      <c r="FB35" s="53">
        <f t="shared" si="257"/>
        <v>-588.68540430364408</v>
      </c>
      <c r="FC35" s="53">
        <f t="shared" si="258"/>
        <v>-577.36453114395863</v>
      </c>
      <c r="FD35" s="53">
        <f t="shared" si="258"/>
        <v>-566.26136708349793</v>
      </c>
      <c r="FE35" s="53">
        <f t="shared" si="258"/>
        <v>-555.37172540881534</v>
      </c>
      <c r="FF35" s="53">
        <f t="shared" si="258"/>
        <v>-544.69149992018424</v>
      </c>
      <c r="FG35" s="53">
        <f t="shared" si="258"/>
        <v>-534.21666338325758</v>
      </c>
      <c r="FH35" s="53">
        <f t="shared" si="258"/>
        <v>-523.94326601050284</v>
      </c>
      <c r="FI35" s="53">
        <f t="shared" si="258"/>
        <v>-513.86743397183932</v>
      </c>
      <c r="FJ35" s="53">
        <f t="shared" si="258"/>
        <v>-503.98536793391941</v>
      </c>
      <c r="FK35" s="53">
        <f t="shared" si="258"/>
        <v>-494.29334162749791</v>
      </c>
      <c r="FL35" s="53">
        <f t="shared" si="258"/>
        <v>0</v>
      </c>
      <c r="FN35" s="10">
        <f t="shared" si="259"/>
        <v>-34645.890609707763</v>
      </c>
      <c r="FO35" s="10">
        <f t="shared" si="260"/>
        <v>-692.91781219415532</v>
      </c>
    </row>
    <row r="36" spans="1:252" ht="14.25" customHeight="1" x14ac:dyDescent="0.2">
      <c r="B36" s="81" t="s">
        <v>39</v>
      </c>
      <c r="C36" s="94">
        <f t="shared" ref="C36:C43" si="261">SUM(O36:BL36)</f>
        <v>0</v>
      </c>
      <c r="D36" s="86" t="s">
        <v>60</v>
      </c>
      <c r="E36" s="68"/>
      <c r="F36" s="69"/>
      <c r="G36" s="87"/>
      <c r="H36" s="64"/>
      <c r="I36" s="60">
        <f t="shared" si="247"/>
        <v>0</v>
      </c>
      <c r="J36" s="13">
        <f t="shared" si="248"/>
        <v>0</v>
      </c>
      <c r="K36" s="53">
        <f t="shared" si="9"/>
        <v>0</v>
      </c>
      <c r="L36" s="2"/>
      <c r="M36" s="95" t="str">
        <f t="shared" si="0"/>
        <v>Hegning</v>
      </c>
      <c r="N36" s="2"/>
      <c r="O36" s="92"/>
      <c r="P36" s="92"/>
      <c r="Q36" s="92"/>
      <c r="R36" s="92"/>
      <c r="S36" s="92"/>
      <c r="T36" s="92"/>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2"/>
      <c r="BN36" s="3" t="str">
        <f t="shared" si="5"/>
        <v>Hegning</v>
      </c>
      <c r="BO36" s="53">
        <f t="shared" si="249"/>
        <v>0</v>
      </c>
      <c r="BP36" s="53">
        <f t="shared" si="249"/>
        <v>0</v>
      </c>
      <c r="BQ36" s="53">
        <f t="shared" si="249"/>
        <v>0</v>
      </c>
      <c r="BR36" s="53">
        <f t="shared" si="249"/>
        <v>0</v>
      </c>
      <c r="BS36" s="53">
        <f t="shared" si="249"/>
        <v>0</v>
      </c>
      <c r="BT36" s="53">
        <f t="shared" si="249"/>
        <v>0</v>
      </c>
      <c r="BU36" s="53">
        <f t="shared" si="249"/>
        <v>0</v>
      </c>
      <c r="BV36" s="53">
        <f t="shared" si="249"/>
        <v>0</v>
      </c>
      <c r="BW36" s="53">
        <f t="shared" si="249"/>
        <v>0</v>
      </c>
      <c r="BX36" s="53">
        <f t="shared" si="249"/>
        <v>0</v>
      </c>
      <c r="BY36" s="53">
        <f t="shared" si="250"/>
        <v>0</v>
      </c>
      <c r="BZ36" s="53">
        <f t="shared" si="250"/>
        <v>0</v>
      </c>
      <c r="CA36" s="53">
        <f t="shared" si="250"/>
        <v>0</v>
      </c>
      <c r="CB36" s="53">
        <f t="shared" si="250"/>
        <v>0</v>
      </c>
      <c r="CC36" s="53">
        <f t="shared" si="250"/>
        <v>0</v>
      </c>
      <c r="CD36" s="53">
        <f t="shared" si="250"/>
        <v>0</v>
      </c>
      <c r="CE36" s="53">
        <f t="shared" si="250"/>
        <v>0</v>
      </c>
      <c r="CF36" s="53">
        <f t="shared" si="250"/>
        <v>0</v>
      </c>
      <c r="CG36" s="53">
        <f t="shared" si="250"/>
        <v>0</v>
      </c>
      <c r="CH36" s="53">
        <f t="shared" si="250"/>
        <v>0</v>
      </c>
      <c r="CI36" s="53">
        <f t="shared" si="251"/>
        <v>0</v>
      </c>
      <c r="CJ36" s="53">
        <f t="shared" si="251"/>
        <v>0</v>
      </c>
      <c r="CK36" s="53">
        <f t="shared" si="251"/>
        <v>0</v>
      </c>
      <c r="CL36" s="53">
        <f t="shared" si="251"/>
        <v>0</v>
      </c>
      <c r="CM36" s="53">
        <f t="shared" si="251"/>
        <v>0</v>
      </c>
      <c r="CN36" s="53">
        <f t="shared" si="251"/>
        <v>0</v>
      </c>
      <c r="CO36" s="53">
        <f t="shared" si="251"/>
        <v>0</v>
      </c>
      <c r="CP36" s="53">
        <f t="shared" si="251"/>
        <v>0</v>
      </c>
      <c r="CQ36" s="53">
        <f t="shared" si="251"/>
        <v>0</v>
      </c>
      <c r="CR36" s="53">
        <f t="shared" si="251"/>
        <v>0</v>
      </c>
      <c r="CS36" s="53">
        <f t="shared" si="252"/>
        <v>0</v>
      </c>
      <c r="CT36" s="53">
        <f t="shared" si="252"/>
        <v>0</v>
      </c>
      <c r="CU36" s="53">
        <f t="shared" si="252"/>
        <v>0</v>
      </c>
      <c r="CV36" s="53">
        <f t="shared" si="252"/>
        <v>0</v>
      </c>
      <c r="CW36" s="53">
        <f t="shared" si="252"/>
        <v>0</v>
      </c>
      <c r="CX36" s="53">
        <f t="shared" si="252"/>
        <v>0</v>
      </c>
      <c r="CY36" s="53">
        <f t="shared" si="252"/>
        <v>0</v>
      </c>
      <c r="CZ36" s="53">
        <f t="shared" si="252"/>
        <v>0</v>
      </c>
      <c r="DA36" s="53">
        <f t="shared" si="252"/>
        <v>0</v>
      </c>
      <c r="DB36" s="53">
        <f t="shared" si="252"/>
        <v>0</v>
      </c>
      <c r="DC36" s="53">
        <f t="shared" si="253"/>
        <v>0</v>
      </c>
      <c r="DD36" s="53">
        <f t="shared" si="253"/>
        <v>0</v>
      </c>
      <c r="DE36" s="53">
        <f t="shared" si="253"/>
        <v>0</v>
      </c>
      <c r="DF36" s="53">
        <f t="shared" si="253"/>
        <v>0</v>
      </c>
      <c r="DG36" s="53">
        <f t="shared" si="253"/>
        <v>0</v>
      </c>
      <c r="DH36" s="53">
        <f t="shared" si="253"/>
        <v>0</v>
      </c>
      <c r="DI36" s="53">
        <f t="shared" si="253"/>
        <v>0</v>
      </c>
      <c r="DJ36" s="53">
        <f t="shared" si="253"/>
        <v>0</v>
      </c>
      <c r="DK36" s="53">
        <f t="shared" si="253"/>
        <v>0</v>
      </c>
      <c r="DL36" s="53">
        <f t="shared" si="253"/>
        <v>0</v>
      </c>
      <c r="DN36" s="3" t="str">
        <f t="shared" si="7"/>
        <v>Hegning</v>
      </c>
      <c r="DO36" s="53">
        <f t="shared" si="254"/>
        <v>0</v>
      </c>
      <c r="DP36" s="53">
        <f t="shared" si="254"/>
        <v>0</v>
      </c>
      <c r="DQ36" s="53">
        <f t="shared" si="254"/>
        <v>0</v>
      </c>
      <c r="DR36" s="53">
        <f t="shared" si="254"/>
        <v>0</v>
      </c>
      <c r="DS36" s="53">
        <f t="shared" si="254"/>
        <v>0</v>
      </c>
      <c r="DT36" s="53">
        <f t="shared" si="254"/>
        <v>0</v>
      </c>
      <c r="DU36" s="53">
        <f t="shared" si="254"/>
        <v>0</v>
      </c>
      <c r="DV36" s="53">
        <f t="shared" si="254"/>
        <v>0</v>
      </c>
      <c r="DW36" s="53">
        <f t="shared" si="254"/>
        <v>0</v>
      </c>
      <c r="DX36" s="53">
        <f t="shared" si="254"/>
        <v>0</v>
      </c>
      <c r="DY36" s="53">
        <f t="shared" si="255"/>
        <v>0</v>
      </c>
      <c r="DZ36" s="53">
        <f t="shared" si="255"/>
        <v>0</v>
      </c>
      <c r="EA36" s="53">
        <f t="shared" si="255"/>
        <v>0</v>
      </c>
      <c r="EB36" s="53">
        <f t="shared" si="255"/>
        <v>0</v>
      </c>
      <c r="EC36" s="53">
        <f t="shared" si="255"/>
        <v>0</v>
      </c>
      <c r="ED36" s="53">
        <f t="shared" si="255"/>
        <v>0</v>
      </c>
      <c r="EE36" s="53">
        <f t="shared" si="255"/>
        <v>0</v>
      </c>
      <c r="EF36" s="53">
        <f t="shared" si="255"/>
        <v>0</v>
      </c>
      <c r="EG36" s="53">
        <f t="shared" si="255"/>
        <v>0</v>
      </c>
      <c r="EH36" s="53">
        <f t="shared" si="255"/>
        <v>0</v>
      </c>
      <c r="EI36" s="53">
        <f t="shared" si="256"/>
        <v>0</v>
      </c>
      <c r="EJ36" s="53">
        <f t="shared" si="256"/>
        <v>0</v>
      </c>
      <c r="EK36" s="53">
        <f t="shared" si="256"/>
        <v>0</v>
      </c>
      <c r="EL36" s="53">
        <f t="shared" si="256"/>
        <v>0</v>
      </c>
      <c r="EM36" s="53">
        <f t="shared" si="256"/>
        <v>0</v>
      </c>
      <c r="EN36" s="53">
        <f t="shared" si="256"/>
        <v>0</v>
      </c>
      <c r="EO36" s="53">
        <f t="shared" si="256"/>
        <v>0</v>
      </c>
      <c r="EP36" s="53">
        <f t="shared" si="256"/>
        <v>0</v>
      </c>
      <c r="EQ36" s="53">
        <f t="shared" si="256"/>
        <v>0</v>
      </c>
      <c r="ER36" s="53">
        <f t="shared" si="256"/>
        <v>0</v>
      </c>
      <c r="ES36" s="53">
        <f t="shared" si="257"/>
        <v>0</v>
      </c>
      <c r="ET36" s="53">
        <f t="shared" si="257"/>
        <v>0</v>
      </c>
      <c r="EU36" s="53">
        <f t="shared" si="257"/>
        <v>0</v>
      </c>
      <c r="EV36" s="53">
        <f t="shared" si="257"/>
        <v>0</v>
      </c>
      <c r="EW36" s="53">
        <f t="shared" si="257"/>
        <v>0</v>
      </c>
      <c r="EX36" s="53">
        <f t="shared" si="257"/>
        <v>0</v>
      </c>
      <c r="EY36" s="53">
        <f t="shared" si="257"/>
        <v>0</v>
      </c>
      <c r="EZ36" s="53">
        <f t="shared" si="257"/>
        <v>0</v>
      </c>
      <c r="FA36" s="53">
        <f t="shared" si="257"/>
        <v>0</v>
      </c>
      <c r="FB36" s="53">
        <f t="shared" si="257"/>
        <v>0</v>
      </c>
      <c r="FC36" s="53">
        <f t="shared" si="258"/>
        <v>0</v>
      </c>
      <c r="FD36" s="53">
        <f t="shared" si="258"/>
        <v>0</v>
      </c>
      <c r="FE36" s="53">
        <f t="shared" si="258"/>
        <v>0</v>
      </c>
      <c r="FF36" s="53">
        <f t="shared" si="258"/>
        <v>0</v>
      </c>
      <c r="FG36" s="53">
        <f t="shared" si="258"/>
        <v>0</v>
      </c>
      <c r="FH36" s="53">
        <f t="shared" si="258"/>
        <v>0</v>
      </c>
      <c r="FI36" s="53">
        <f t="shared" si="258"/>
        <v>0</v>
      </c>
      <c r="FJ36" s="53">
        <f t="shared" si="258"/>
        <v>0</v>
      </c>
      <c r="FK36" s="53">
        <f t="shared" si="258"/>
        <v>0</v>
      </c>
      <c r="FL36" s="53">
        <f t="shared" si="258"/>
        <v>0</v>
      </c>
      <c r="FN36" s="10">
        <f t="shared" si="259"/>
        <v>0</v>
      </c>
      <c r="FO36" s="10">
        <f t="shared" si="260"/>
        <v>0</v>
      </c>
    </row>
    <row r="37" spans="1:252" ht="14.25" customHeight="1" x14ac:dyDescent="0.2">
      <c r="B37" s="81"/>
      <c r="C37" s="94">
        <f t="shared" si="261"/>
        <v>0</v>
      </c>
      <c r="D37" s="86"/>
      <c r="E37" s="68"/>
      <c r="F37" s="69"/>
      <c r="G37" s="87"/>
      <c r="H37" s="64"/>
      <c r="I37" s="60">
        <f t="shared" ref="I37:I43" si="262">SUM(E37:H37)</f>
        <v>0</v>
      </c>
      <c r="J37" s="13">
        <f t="shared" ref="J37:J43" si="263">SUM(DO37:FL37)</f>
        <v>0</v>
      </c>
      <c r="K37" s="53">
        <f t="shared" ref="K37:K43" si="264">FO37</f>
        <v>0</v>
      </c>
      <c r="L37" s="2"/>
      <c r="M37" s="95">
        <f t="shared" si="0"/>
        <v>0</v>
      </c>
      <c r="N37" s="2"/>
      <c r="O37" s="92"/>
      <c r="P37" s="92"/>
      <c r="Q37" s="92"/>
      <c r="R37" s="92"/>
      <c r="S37" s="92"/>
      <c r="T37" s="92"/>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2"/>
      <c r="BN37" s="3">
        <f t="shared" si="5"/>
        <v>0</v>
      </c>
      <c r="BO37" s="53">
        <f t="shared" ref="BO37:BO43" si="265">$I37*O37</f>
        <v>0</v>
      </c>
      <c r="BP37" s="53">
        <f t="shared" ref="BP37:BP43" si="266">$I37*P37</f>
        <v>0</v>
      </c>
      <c r="BQ37" s="53">
        <f t="shared" ref="BQ37:BQ43" si="267">$I37*Q37</f>
        <v>0</v>
      </c>
      <c r="BR37" s="53">
        <f t="shared" ref="BR37:BR43" si="268">$I37*R37</f>
        <v>0</v>
      </c>
      <c r="BS37" s="53">
        <f t="shared" ref="BS37:BS43" si="269">$I37*S37</f>
        <v>0</v>
      </c>
      <c r="BT37" s="53">
        <f t="shared" ref="BT37:BT43" si="270">$I37*T37</f>
        <v>0</v>
      </c>
      <c r="BU37" s="53">
        <f t="shared" ref="BU37:BU43" si="271">$I37*U37</f>
        <v>0</v>
      </c>
      <c r="BV37" s="53">
        <f t="shared" ref="BV37:BV43" si="272">$I37*V37</f>
        <v>0</v>
      </c>
      <c r="BW37" s="53">
        <f t="shared" ref="BW37:BW43" si="273">$I37*W37</f>
        <v>0</v>
      </c>
      <c r="BX37" s="53">
        <f t="shared" ref="BX37:BX43" si="274">$I37*X37</f>
        <v>0</v>
      </c>
      <c r="BY37" s="53">
        <f t="shared" ref="BY37:BY43" si="275">$I37*Y37</f>
        <v>0</v>
      </c>
      <c r="BZ37" s="53">
        <f t="shared" ref="BZ37:BZ43" si="276">$I37*Z37</f>
        <v>0</v>
      </c>
      <c r="CA37" s="53">
        <f t="shared" ref="CA37:CA43" si="277">$I37*AA37</f>
        <v>0</v>
      </c>
      <c r="CB37" s="53">
        <f t="shared" ref="CB37:CB43" si="278">$I37*AB37</f>
        <v>0</v>
      </c>
      <c r="CC37" s="53">
        <f t="shared" ref="CC37:CC43" si="279">$I37*AC37</f>
        <v>0</v>
      </c>
      <c r="CD37" s="53">
        <f t="shared" ref="CD37:CD43" si="280">$I37*AD37</f>
        <v>0</v>
      </c>
      <c r="CE37" s="53">
        <f t="shared" ref="CE37:CE43" si="281">$I37*AE37</f>
        <v>0</v>
      </c>
      <c r="CF37" s="53">
        <f t="shared" ref="CF37:CF43" si="282">$I37*AF37</f>
        <v>0</v>
      </c>
      <c r="CG37" s="53">
        <f t="shared" ref="CG37:CG43" si="283">$I37*AG37</f>
        <v>0</v>
      </c>
      <c r="CH37" s="53">
        <f t="shared" ref="CH37:CH43" si="284">$I37*AH37</f>
        <v>0</v>
      </c>
      <c r="CI37" s="53">
        <f t="shared" ref="CI37:CI43" si="285">$I37*AI37</f>
        <v>0</v>
      </c>
      <c r="CJ37" s="53">
        <f t="shared" ref="CJ37:CJ43" si="286">$I37*AJ37</f>
        <v>0</v>
      </c>
      <c r="CK37" s="53">
        <f t="shared" ref="CK37:CK43" si="287">$I37*AK37</f>
        <v>0</v>
      </c>
      <c r="CL37" s="53">
        <f t="shared" ref="CL37:CL43" si="288">$I37*AL37</f>
        <v>0</v>
      </c>
      <c r="CM37" s="53">
        <f t="shared" ref="CM37:CM43" si="289">$I37*AM37</f>
        <v>0</v>
      </c>
      <c r="CN37" s="53">
        <f t="shared" ref="CN37:CN43" si="290">$I37*AN37</f>
        <v>0</v>
      </c>
      <c r="CO37" s="53">
        <f t="shared" ref="CO37:CO43" si="291">$I37*AO37</f>
        <v>0</v>
      </c>
      <c r="CP37" s="53">
        <f t="shared" ref="CP37:CP43" si="292">$I37*AP37</f>
        <v>0</v>
      </c>
      <c r="CQ37" s="53">
        <f t="shared" ref="CQ37:CQ43" si="293">$I37*AQ37</f>
        <v>0</v>
      </c>
      <c r="CR37" s="53">
        <f t="shared" ref="CR37:CR43" si="294">$I37*AR37</f>
        <v>0</v>
      </c>
      <c r="CS37" s="53">
        <f t="shared" ref="CS37:CS43" si="295">$I37*AS37</f>
        <v>0</v>
      </c>
      <c r="CT37" s="53">
        <f t="shared" ref="CT37:CT43" si="296">$I37*AT37</f>
        <v>0</v>
      </c>
      <c r="CU37" s="53">
        <f t="shared" ref="CU37:CU43" si="297">$I37*AU37</f>
        <v>0</v>
      </c>
      <c r="CV37" s="53">
        <f t="shared" ref="CV37:CV43" si="298">$I37*AV37</f>
        <v>0</v>
      </c>
      <c r="CW37" s="53">
        <f t="shared" ref="CW37:CW43" si="299">$I37*AW37</f>
        <v>0</v>
      </c>
      <c r="CX37" s="53">
        <f t="shared" ref="CX37:CX43" si="300">$I37*AX37</f>
        <v>0</v>
      </c>
      <c r="CY37" s="53">
        <f t="shared" ref="CY37:CY43" si="301">$I37*AY37</f>
        <v>0</v>
      </c>
      <c r="CZ37" s="53">
        <f t="shared" ref="CZ37:CZ43" si="302">$I37*AZ37</f>
        <v>0</v>
      </c>
      <c r="DA37" s="53">
        <f t="shared" ref="DA37:DA43" si="303">$I37*BA37</f>
        <v>0</v>
      </c>
      <c r="DB37" s="53">
        <f t="shared" ref="DB37:DB43" si="304">$I37*BB37</f>
        <v>0</v>
      </c>
      <c r="DC37" s="53">
        <f t="shared" ref="DC37:DC43" si="305">$I37*BC37</f>
        <v>0</v>
      </c>
      <c r="DD37" s="53">
        <f t="shared" ref="DD37:DD43" si="306">$I37*BD37</f>
        <v>0</v>
      </c>
      <c r="DE37" s="53">
        <f t="shared" ref="DE37:DE43" si="307">$I37*BE37</f>
        <v>0</v>
      </c>
      <c r="DF37" s="53">
        <f t="shared" ref="DF37:DF43" si="308">$I37*BF37</f>
        <v>0</v>
      </c>
      <c r="DG37" s="53">
        <f t="shared" ref="DG37:DG43" si="309">$I37*BG37</f>
        <v>0</v>
      </c>
      <c r="DH37" s="53">
        <f t="shared" ref="DH37:DH43" si="310">$I37*BH37</f>
        <v>0</v>
      </c>
      <c r="DI37" s="53">
        <f t="shared" ref="DI37:DI43" si="311">$I37*BI37</f>
        <v>0</v>
      </c>
      <c r="DJ37" s="53">
        <f t="shared" ref="DJ37:DJ43" si="312">$I37*BJ37</f>
        <v>0</v>
      </c>
      <c r="DK37" s="53">
        <f t="shared" ref="DK37:DK43" si="313">$I37*BK37</f>
        <v>0</v>
      </c>
      <c r="DL37" s="53">
        <f t="shared" ref="DL37:DL43" si="314">$I37*BL37</f>
        <v>0</v>
      </c>
      <c r="DN37" s="3">
        <f t="shared" si="7"/>
        <v>0</v>
      </c>
      <c r="DO37" s="53">
        <f t="shared" ref="DO37:DO42" si="315">BO37*(1+$C$8)^-BO$16</f>
        <v>0</v>
      </c>
      <c r="DP37" s="53">
        <f t="shared" ref="DP37:DP42" si="316">BP37*(1+$C$8)^-BP$16</f>
        <v>0</v>
      </c>
      <c r="DQ37" s="53">
        <f t="shared" ref="DQ37:DQ42" si="317">BQ37*(1+$C$8)^-BQ$16</f>
        <v>0</v>
      </c>
      <c r="DR37" s="53">
        <f t="shared" ref="DR37:DR42" si="318">BR37*(1+$C$8)^-BR$16</f>
        <v>0</v>
      </c>
      <c r="DS37" s="53">
        <f t="shared" ref="DS37:DS42" si="319">BS37*(1+$C$8)^-BS$16</f>
        <v>0</v>
      </c>
      <c r="DT37" s="53">
        <f t="shared" ref="DT37:DT42" si="320">BT37*(1+$C$8)^-BT$16</f>
        <v>0</v>
      </c>
      <c r="DU37" s="53">
        <f t="shared" ref="DU37:DU42" si="321">BU37*(1+$C$8)^-BU$16</f>
        <v>0</v>
      </c>
      <c r="DV37" s="53">
        <f t="shared" ref="DV37:DV42" si="322">BV37*(1+$C$8)^-BV$16</f>
        <v>0</v>
      </c>
      <c r="DW37" s="53">
        <f t="shared" ref="DW37:DW42" si="323">BW37*(1+$C$8)^-BW$16</f>
        <v>0</v>
      </c>
      <c r="DX37" s="53">
        <f t="shared" ref="DX37:DX42" si="324">BX37*(1+$C$8)^-BX$16</f>
        <v>0</v>
      </c>
      <c r="DY37" s="53">
        <f t="shared" ref="DY37:DY42" si="325">BY37*(1+$C$8)^-BY$16</f>
        <v>0</v>
      </c>
      <c r="DZ37" s="53">
        <f t="shared" ref="DZ37:DZ42" si="326">BZ37*(1+$C$8)^-BZ$16</f>
        <v>0</v>
      </c>
      <c r="EA37" s="53">
        <f t="shared" ref="EA37:EA42" si="327">CA37*(1+$C$8)^-CA$16</f>
        <v>0</v>
      </c>
      <c r="EB37" s="53">
        <f t="shared" ref="EB37:EB42" si="328">CB37*(1+$C$8)^-CB$16</f>
        <v>0</v>
      </c>
      <c r="EC37" s="53">
        <f t="shared" ref="EC37:EC42" si="329">CC37*(1+$C$8)^-CC$16</f>
        <v>0</v>
      </c>
      <c r="ED37" s="53">
        <f t="shared" ref="ED37:ED42" si="330">CD37*(1+$C$8)^-CD$16</f>
        <v>0</v>
      </c>
      <c r="EE37" s="53">
        <f t="shared" ref="EE37:EE42" si="331">CE37*(1+$C$8)^-CE$16</f>
        <v>0</v>
      </c>
      <c r="EF37" s="53">
        <f t="shared" ref="EF37:EF42" si="332">CF37*(1+$C$8)^-CF$16</f>
        <v>0</v>
      </c>
      <c r="EG37" s="53">
        <f t="shared" ref="EG37:EG42" si="333">CG37*(1+$C$8)^-CG$16</f>
        <v>0</v>
      </c>
      <c r="EH37" s="53">
        <f t="shared" ref="EH37:EH42" si="334">CH37*(1+$C$8)^-CH$16</f>
        <v>0</v>
      </c>
      <c r="EI37" s="53">
        <f t="shared" ref="EI37:EI42" si="335">CI37*(1+$C$8)^-CI$16</f>
        <v>0</v>
      </c>
      <c r="EJ37" s="53">
        <f t="shared" ref="EJ37:EJ42" si="336">CJ37*(1+$C$8)^-CJ$16</f>
        <v>0</v>
      </c>
      <c r="EK37" s="53">
        <f t="shared" ref="EK37:EK42" si="337">CK37*(1+$C$8)^-CK$16</f>
        <v>0</v>
      </c>
      <c r="EL37" s="53">
        <f t="shared" ref="EL37:EL42" si="338">CL37*(1+$C$8)^-CL$16</f>
        <v>0</v>
      </c>
      <c r="EM37" s="53">
        <f t="shared" ref="EM37:EM42" si="339">CM37*(1+$C$8)^-CM$16</f>
        <v>0</v>
      </c>
      <c r="EN37" s="53">
        <f t="shared" ref="EN37:EN42" si="340">CN37*(1+$C$8)^-CN$16</f>
        <v>0</v>
      </c>
      <c r="EO37" s="53">
        <f t="shared" ref="EO37:EO42" si="341">CO37*(1+$C$8)^-CO$16</f>
        <v>0</v>
      </c>
      <c r="EP37" s="53">
        <f t="shared" ref="EP37:EP42" si="342">CP37*(1+$C$8)^-CP$16</f>
        <v>0</v>
      </c>
      <c r="EQ37" s="53">
        <f t="shared" ref="EQ37:EQ42" si="343">CQ37*(1+$C$8)^-CQ$16</f>
        <v>0</v>
      </c>
      <c r="ER37" s="53">
        <f t="shared" ref="ER37:ER42" si="344">CR37*(1+$C$8)^-CR$16</f>
        <v>0</v>
      </c>
      <c r="ES37" s="53">
        <f t="shared" ref="ES37:ES42" si="345">CS37*(1+$C$8)^-CS$16</f>
        <v>0</v>
      </c>
      <c r="ET37" s="53">
        <f t="shared" ref="ET37:ET42" si="346">CT37*(1+$C$8)^-CT$16</f>
        <v>0</v>
      </c>
      <c r="EU37" s="53">
        <f t="shared" ref="EU37:EU42" si="347">CU37*(1+$C$8)^-CU$16</f>
        <v>0</v>
      </c>
      <c r="EV37" s="53">
        <f t="shared" ref="EV37:EV42" si="348">CV37*(1+$C$8)^-CV$16</f>
        <v>0</v>
      </c>
      <c r="EW37" s="53">
        <f t="shared" ref="EW37:EW42" si="349">CW37*(1+$C$8)^-CW$16</f>
        <v>0</v>
      </c>
      <c r="EX37" s="53">
        <f t="shared" ref="EX37:EX42" si="350">CX37*(1+$C$8)^-CX$16</f>
        <v>0</v>
      </c>
      <c r="EY37" s="53">
        <f t="shared" ref="EY37:EY42" si="351">CY37*(1+$C$8)^-CY$16</f>
        <v>0</v>
      </c>
      <c r="EZ37" s="53">
        <f t="shared" ref="EZ37:EZ42" si="352">CZ37*(1+$C$8)^-CZ$16</f>
        <v>0</v>
      </c>
      <c r="FA37" s="53">
        <f t="shared" ref="FA37:FA42" si="353">DA37*(1+$C$8)^-DA$16</f>
        <v>0</v>
      </c>
      <c r="FB37" s="53">
        <f t="shared" ref="FB37:FB42" si="354">DB37*(1+$C$8)^-DB$16</f>
        <v>0</v>
      </c>
      <c r="FC37" s="53">
        <f t="shared" ref="FC37:FC42" si="355">DC37*(1+$C$8)^-DC$16</f>
        <v>0</v>
      </c>
      <c r="FD37" s="53">
        <f t="shared" ref="FD37:FD42" si="356">DD37*(1+$C$8)^-DD$16</f>
        <v>0</v>
      </c>
      <c r="FE37" s="53">
        <f t="shared" ref="FE37:FE42" si="357">DE37*(1+$C$8)^-DE$16</f>
        <v>0</v>
      </c>
      <c r="FF37" s="53">
        <f t="shared" ref="FF37:FF42" si="358">DF37*(1+$C$8)^-DF$16</f>
        <v>0</v>
      </c>
      <c r="FG37" s="53">
        <f t="shared" ref="FG37:FG42" si="359">DG37*(1+$C$8)^-DG$16</f>
        <v>0</v>
      </c>
      <c r="FH37" s="53">
        <f t="shared" ref="FH37:FH42" si="360">DH37*(1+$C$8)^-DH$16</f>
        <v>0</v>
      </c>
      <c r="FI37" s="53">
        <f t="shared" ref="FI37:FI42" si="361">DI37*(1+$C$8)^-DI$16</f>
        <v>0</v>
      </c>
      <c r="FJ37" s="53">
        <f t="shared" ref="FJ37:FJ42" si="362">DJ37*(1+$C$8)^-DJ$16</f>
        <v>0</v>
      </c>
      <c r="FK37" s="53">
        <f t="shared" ref="FK37:FK42" si="363">DK37*(1+$C$8)^-DK$16</f>
        <v>0</v>
      </c>
      <c r="FL37" s="53">
        <f t="shared" ref="FL37:FL42" si="364">DL37*(1+$C$8)^-DL$16</f>
        <v>0</v>
      </c>
      <c r="FN37" s="10">
        <f t="shared" ref="FN37:FN42" si="365">SUM(DO37:FL37)</f>
        <v>0</v>
      </c>
      <c r="FO37" s="10">
        <f t="shared" ref="FO37:FO42" si="366">SUM(DO37:FL37)/$C$5</f>
        <v>0</v>
      </c>
    </row>
    <row r="38" spans="1:252" ht="14.25" customHeight="1" x14ac:dyDescent="0.2">
      <c r="B38" s="81"/>
      <c r="C38" s="94">
        <f t="shared" si="261"/>
        <v>0</v>
      </c>
      <c r="D38" s="86"/>
      <c r="E38" s="75"/>
      <c r="F38" s="77"/>
      <c r="G38" s="87"/>
      <c r="H38" s="78"/>
      <c r="I38" s="60">
        <f t="shared" si="262"/>
        <v>0</v>
      </c>
      <c r="J38" s="13">
        <f t="shared" si="263"/>
        <v>0</v>
      </c>
      <c r="K38" s="53">
        <f t="shared" si="264"/>
        <v>0</v>
      </c>
      <c r="L38" s="2"/>
      <c r="M38" s="95">
        <f t="shared" si="0"/>
        <v>0</v>
      </c>
      <c r="N38" s="2"/>
      <c r="O38" s="92"/>
      <c r="P38" s="92"/>
      <c r="Q38" s="92"/>
      <c r="R38" s="92"/>
      <c r="S38" s="92"/>
      <c r="T38" s="92"/>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2"/>
      <c r="BN38" s="3"/>
      <c r="BO38" s="53">
        <f t="shared" si="265"/>
        <v>0</v>
      </c>
      <c r="BP38" s="53">
        <f t="shared" si="266"/>
        <v>0</v>
      </c>
      <c r="BQ38" s="53">
        <f t="shared" si="267"/>
        <v>0</v>
      </c>
      <c r="BR38" s="53">
        <f t="shared" si="268"/>
        <v>0</v>
      </c>
      <c r="BS38" s="53">
        <f t="shared" si="269"/>
        <v>0</v>
      </c>
      <c r="BT38" s="53">
        <f t="shared" si="270"/>
        <v>0</v>
      </c>
      <c r="BU38" s="53">
        <f t="shared" si="271"/>
        <v>0</v>
      </c>
      <c r="BV38" s="53">
        <f t="shared" si="272"/>
        <v>0</v>
      </c>
      <c r="BW38" s="53">
        <f t="shared" si="273"/>
        <v>0</v>
      </c>
      <c r="BX38" s="53">
        <f t="shared" si="274"/>
        <v>0</v>
      </c>
      <c r="BY38" s="53">
        <f t="shared" si="275"/>
        <v>0</v>
      </c>
      <c r="BZ38" s="53">
        <f t="shared" si="276"/>
        <v>0</v>
      </c>
      <c r="CA38" s="53">
        <f t="shared" si="277"/>
        <v>0</v>
      </c>
      <c r="CB38" s="53">
        <f t="shared" si="278"/>
        <v>0</v>
      </c>
      <c r="CC38" s="53">
        <f t="shared" si="279"/>
        <v>0</v>
      </c>
      <c r="CD38" s="53">
        <f t="shared" si="280"/>
        <v>0</v>
      </c>
      <c r="CE38" s="53">
        <f t="shared" si="281"/>
        <v>0</v>
      </c>
      <c r="CF38" s="53">
        <f t="shared" si="282"/>
        <v>0</v>
      </c>
      <c r="CG38" s="53">
        <f t="shared" si="283"/>
        <v>0</v>
      </c>
      <c r="CH38" s="53">
        <f t="shared" si="284"/>
        <v>0</v>
      </c>
      <c r="CI38" s="53">
        <f t="shared" si="285"/>
        <v>0</v>
      </c>
      <c r="CJ38" s="53">
        <f t="shared" si="286"/>
        <v>0</v>
      </c>
      <c r="CK38" s="53">
        <f t="shared" si="287"/>
        <v>0</v>
      </c>
      <c r="CL38" s="53">
        <f t="shared" si="288"/>
        <v>0</v>
      </c>
      <c r="CM38" s="53">
        <f t="shared" si="289"/>
        <v>0</v>
      </c>
      <c r="CN38" s="53">
        <f t="shared" si="290"/>
        <v>0</v>
      </c>
      <c r="CO38" s="53">
        <f t="shared" si="291"/>
        <v>0</v>
      </c>
      <c r="CP38" s="53">
        <f t="shared" si="292"/>
        <v>0</v>
      </c>
      <c r="CQ38" s="53">
        <f t="shared" si="293"/>
        <v>0</v>
      </c>
      <c r="CR38" s="53">
        <f t="shared" si="294"/>
        <v>0</v>
      </c>
      <c r="CS38" s="53">
        <f t="shared" si="295"/>
        <v>0</v>
      </c>
      <c r="CT38" s="53">
        <f t="shared" si="296"/>
        <v>0</v>
      </c>
      <c r="CU38" s="53">
        <f t="shared" si="297"/>
        <v>0</v>
      </c>
      <c r="CV38" s="53">
        <f t="shared" si="298"/>
        <v>0</v>
      </c>
      <c r="CW38" s="53">
        <f t="shared" si="299"/>
        <v>0</v>
      </c>
      <c r="CX38" s="53">
        <f t="shared" si="300"/>
        <v>0</v>
      </c>
      <c r="CY38" s="53">
        <f t="shared" si="301"/>
        <v>0</v>
      </c>
      <c r="CZ38" s="53">
        <f t="shared" si="302"/>
        <v>0</v>
      </c>
      <c r="DA38" s="53">
        <f t="shared" si="303"/>
        <v>0</v>
      </c>
      <c r="DB38" s="53">
        <f t="shared" si="304"/>
        <v>0</v>
      </c>
      <c r="DC38" s="53">
        <f t="shared" si="305"/>
        <v>0</v>
      </c>
      <c r="DD38" s="53">
        <f t="shared" si="306"/>
        <v>0</v>
      </c>
      <c r="DE38" s="53">
        <f t="shared" si="307"/>
        <v>0</v>
      </c>
      <c r="DF38" s="53">
        <f t="shared" si="308"/>
        <v>0</v>
      </c>
      <c r="DG38" s="53">
        <f t="shared" si="309"/>
        <v>0</v>
      </c>
      <c r="DH38" s="53">
        <f t="shared" si="310"/>
        <v>0</v>
      </c>
      <c r="DI38" s="53">
        <f t="shared" si="311"/>
        <v>0</v>
      </c>
      <c r="DJ38" s="53">
        <f t="shared" si="312"/>
        <v>0</v>
      </c>
      <c r="DK38" s="53">
        <f t="shared" si="313"/>
        <v>0</v>
      </c>
      <c r="DL38" s="53">
        <f t="shared" si="314"/>
        <v>0</v>
      </c>
      <c r="DN38" s="3">
        <f t="shared" si="7"/>
        <v>0</v>
      </c>
      <c r="DO38" s="53">
        <f t="shared" si="315"/>
        <v>0</v>
      </c>
      <c r="DP38" s="53">
        <f t="shared" si="316"/>
        <v>0</v>
      </c>
      <c r="DQ38" s="53">
        <f t="shared" si="317"/>
        <v>0</v>
      </c>
      <c r="DR38" s="53">
        <f t="shared" si="318"/>
        <v>0</v>
      </c>
      <c r="DS38" s="53">
        <f t="shared" si="319"/>
        <v>0</v>
      </c>
      <c r="DT38" s="53">
        <f t="shared" si="320"/>
        <v>0</v>
      </c>
      <c r="DU38" s="53">
        <f t="shared" si="321"/>
        <v>0</v>
      </c>
      <c r="DV38" s="53">
        <f t="shared" si="322"/>
        <v>0</v>
      </c>
      <c r="DW38" s="53">
        <f t="shared" si="323"/>
        <v>0</v>
      </c>
      <c r="DX38" s="53">
        <f t="shared" si="324"/>
        <v>0</v>
      </c>
      <c r="DY38" s="53">
        <f t="shared" si="325"/>
        <v>0</v>
      </c>
      <c r="DZ38" s="53">
        <f t="shared" si="326"/>
        <v>0</v>
      </c>
      <c r="EA38" s="53">
        <f t="shared" si="327"/>
        <v>0</v>
      </c>
      <c r="EB38" s="53">
        <f t="shared" si="328"/>
        <v>0</v>
      </c>
      <c r="EC38" s="53">
        <f t="shared" si="329"/>
        <v>0</v>
      </c>
      <c r="ED38" s="53">
        <f t="shared" si="330"/>
        <v>0</v>
      </c>
      <c r="EE38" s="53">
        <f t="shared" si="331"/>
        <v>0</v>
      </c>
      <c r="EF38" s="53">
        <f t="shared" si="332"/>
        <v>0</v>
      </c>
      <c r="EG38" s="53">
        <f t="shared" si="333"/>
        <v>0</v>
      </c>
      <c r="EH38" s="53">
        <f t="shared" si="334"/>
        <v>0</v>
      </c>
      <c r="EI38" s="53">
        <f t="shared" si="335"/>
        <v>0</v>
      </c>
      <c r="EJ38" s="53">
        <f t="shared" si="336"/>
        <v>0</v>
      </c>
      <c r="EK38" s="53">
        <f t="shared" si="337"/>
        <v>0</v>
      </c>
      <c r="EL38" s="53">
        <f t="shared" si="338"/>
        <v>0</v>
      </c>
      <c r="EM38" s="53">
        <f t="shared" si="339"/>
        <v>0</v>
      </c>
      <c r="EN38" s="53">
        <f t="shared" si="340"/>
        <v>0</v>
      </c>
      <c r="EO38" s="53">
        <f t="shared" si="341"/>
        <v>0</v>
      </c>
      <c r="EP38" s="53">
        <f t="shared" si="342"/>
        <v>0</v>
      </c>
      <c r="EQ38" s="53">
        <f t="shared" si="343"/>
        <v>0</v>
      </c>
      <c r="ER38" s="53">
        <f t="shared" si="344"/>
        <v>0</v>
      </c>
      <c r="ES38" s="53">
        <f t="shared" si="345"/>
        <v>0</v>
      </c>
      <c r="ET38" s="53">
        <f t="shared" si="346"/>
        <v>0</v>
      </c>
      <c r="EU38" s="53">
        <f t="shared" si="347"/>
        <v>0</v>
      </c>
      <c r="EV38" s="53">
        <f t="shared" si="348"/>
        <v>0</v>
      </c>
      <c r="EW38" s="53">
        <f t="shared" si="349"/>
        <v>0</v>
      </c>
      <c r="EX38" s="53">
        <f t="shared" si="350"/>
        <v>0</v>
      </c>
      <c r="EY38" s="53">
        <f t="shared" si="351"/>
        <v>0</v>
      </c>
      <c r="EZ38" s="53">
        <f t="shared" si="352"/>
        <v>0</v>
      </c>
      <c r="FA38" s="53">
        <f t="shared" si="353"/>
        <v>0</v>
      </c>
      <c r="FB38" s="53">
        <f t="shared" si="354"/>
        <v>0</v>
      </c>
      <c r="FC38" s="53">
        <f t="shared" si="355"/>
        <v>0</v>
      </c>
      <c r="FD38" s="53">
        <f t="shared" si="356"/>
        <v>0</v>
      </c>
      <c r="FE38" s="53">
        <f t="shared" si="357"/>
        <v>0</v>
      </c>
      <c r="FF38" s="53">
        <f t="shared" si="358"/>
        <v>0</v>
      </c>
      <c r="FG38" s="53">
        <f t="shared" si="359"/>
        <v>0</v>
      </c>
      <c r="FH38" s="53">
        <f t="shared" si="360"/>
        <v>0</v>
      </c>
      <c r="FI38" s="53">
        <f t="shared" si="361"/>
        <v>0</v>
      </c>
      <c r="FJ38" s="53">
        <f t="shared" si="362"/>
        <v>0</v>
      </c>
      <c r="FK38" s="53">
        <f t="shared" si="363"/>
        <v>0</v>
      </c>
      <c r="FL38" s="53">
        <f t="shared" si="364"/>
        <v>0</v>
      </c>
      <c r="FN38" s="10">
        <f t="shared" si="365"/>
        <v>0</v>
      </c>
      <c r="FO38" s="10">
        <f t="shared" si="366"/>
        <v>0</v>
      </c>
    </row>
    <row r="39" spans="1:252" ht="14.25" customHeight="1" x14ac:dyDescent="0.2">
      <c r="B39" s="81"/>
      <c r="C39" s="94">
        <f t="shared" si="261"/>
        <v>0</v>
      </c>
      <c r="D39" s="86"/>
      <c r="E39" s="75"/>
      <c r="F39" s="77"/>
      <c r="G39" s="87"/>
      <c r="H39" s="78"/>
      <c r="I39" s="60">
        <f t="shared" si="262"/>
        <v>0</v>
      </c>
      <c r="J39" s="13">
        <f t="shared" si="263"/>
        <v>0</v>
      </c>
      <c r="K39" s="53">
        <f t="shared" si="264"/>
        <v>0</v>
      </c>
      <c r="L39" s="2"/>
      <c r="M39" s="95">
        <f t="shared" si="0"/>
        <v>0</v>
      </c>
      <c r="N39" s="2"/>
      <c r="O39" s="92"/>
      <c r="P39" s="92"/>
      <c r="Q39" s="92"/>
      <c r="R39" s="92"/>
      <c r="S39" s="92"/>
      <c r="T39" s="92"/>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2"/>
      <c r="BN39" s="3"/>
      <c r="BO39" s="53">
        <f t="shared" si="265"/>
        <v>0</v>
      </c>
      <c r="BP39" s="53">
        <f t="shared" si="266"/>
        <v>0</v>
      </c>
      <c r="BQ39" s="53">
        <f t="shared" si="267"/>
        <v>0</v>
      </c>
      <c r="BR39" s="53">
        <f t="shared" si="268"/>
        <v>0</v>
      </c>
      <c r="BS39" s="53">
        <f t="shared" si="269"/>
        <v>0</v>
      </c>
      <c r="BT39" s="53">
        <f t="shared" si="270"/>
        <v>0</v>
      </c>
      <c r="BU39" s="53">
        <f t="shared" si="271"/>
        <v>0</v>
      </c>
      <c r="BV39" s="53">
        <f t="shared" si="272"/>
        <v>0</v>
      </c>
      <c r="BW39" s="53">
        <f t="shared" si="273"/>
        <v>0</v>
      </c>
      <c r="BX39" s="53">
        <f t="shared" si="274"/>
        <v>0</v>
      </c>
      <c r="BY39" s="53">
        <f t="shared" si="275"/>
        <v>0</v>
      </c>
      <c r="BZ39" s="53">
        <f t="shared" si="276"/>
        <v>0</v>
      </c>
      <c r="CA39" s="53">
        <f t="shared" si="277"/>
        <v>0</v>
      </c>
      <c r="CB39" s="53">
        <f t="shared" si="278"/>
        <v>0</v>
      </c>
      <c r="CC39" s="53">
        <f t="shared" si="279"/>
        <v>0</v>
      </c>
      <c r="CD39" s="53">
        <f t="shared" si="280"/>
        <v>0</v>
      </c>
      <c r="CE39" s="53">
        <f t="shared" si="281"/>
        <v>0</v>
      </c>
      <c r="CF39" s="53">
        <f t="shared" si="282"/>
        <v>0</v>
      </c>
      <c r="CG39" s="53">
        <f t="shared" si="283"/>
        <v>0</v>
      </c>
      <c r="CH39" s="53">
        <f t="shared" si="284"/>
        <v>0</v>
      </c>
      <c r="CI39" s="53">
        <f t="shared" si="285"/>
        <v>0</v>
      </c>
      <c r="CJ39" s="53">
        <f t="shared" si="286"/>
        <v>0</v>
      </c>
      <c r="CK39" s="53">
        <f t="shared" si="287"/>
        <v>0</v>
      </c>
      <c r="CL39" s="53">
        <f t="shared" si="288"/>
        <v>0</v>
      </c>
      <c r="CM39" s="53">
        <f t="shared" si="289"/>
        <v>0</v>
      </c>
      <c r="CN39" s="53">
        <f t="shared" si="290"/>
        <v>0</v>
      </c>
      <c r="CO39" s="53">
        <f t="shared" si="291"/>
        <v>0</v>
      </c>
      <c r="CP39" s="53">
        <f t="shared" si="292"/>
        <v>0</v>
      </c>
      <c r="CQ39" s="53">
        <f t="shared" si="293"/>
        <v>0</v>
      </c>
      <c r="CR39" s="53">
        <f t="shared" si="294"/>
        <v>0</v>
      </c>
      <c r="CS39" s="53">
        <f t="shared" si="295"/>
        <v>0</v>
      </c>
      <c r="CT39" s="53">
        <f t="shared" si="296"/>
        <v>0</v>
      </c>
      <c r="CU39" s="53">
        <f t="shared" si="297"/>
        <v>0</v>
      </c>
      <c r="CV39" s="53">
        <f t="shared" si="298"/>
        <v>0</v>
      </c>
      <c r="CW39" s="53">
        <f t="shared" si="299"/>
        <v>0</v>
      </c>
      <c r="CX39" s="53">
        <f t="shared" si="300"/>
        <v>0</v>
      </c>
      <c r="CY39" s="53">
        <f t="shared" si="301"/>
        <v>0</v>
      </c>
      <c r="CZ39" s="53">
        <f t="shared" si="302"/>
        <v>0</v>
      </c>
      <c r="DA39" s="53">
        <f t="shared" si="303"/>
        <v>0</v>
      </c>
      <c r="DB39" s="53">
        <f t="shared" si="304"/>
        <v>0</v>
      </c>
      <c r="DC39" s="53">
        <f t="shared" si="305"/>
        <v>0</v>
      </c>
      <c r="DD39" s="53">
        <f t="shared" si="306"/>
        <v>0</v>
      </c>
      <c r="DE39" s="53">
        <f t="shared" si="307"/>
        <v>0</v>
      </c>
      <c r="DF39" s="53">
        <f t="shared" si="308"/>
        <v>0</v>
      </c>
      <c r="DG39" s="53">
        <f t="shared" si="309"/>
        <v>0</v>
      </c>
      <c r="DH39" s="53">
        <f t="shared" si="310"/>
        <v>0</v>
      </c>
      <c r="DI39" s="53">
        <f t="shared" si="311"/>
        <v>0</v>
      </c>
      <c r="DJ39" s="53">
        <f t="shared" si="312"/>
        <v>0</v>
      </c>
      <c r="DK39" s="53">
        <f t="shared" si="313"/>
        <v>0</v>
      </c>
      <c r="DL39" s="53">
        <f t="shared" si="314"/>
        <v>0</v>
      </c>
      <c r="DN39" s="3">
        <f t="shared" si="7"/>
        <v>0</v>
      </c>
      <c r="DO39" s="53">
        <f t="shared" si="315"/>
        <v>0</v>
      </c>
      <c r="DP39" s="53">
        <f t="shared" si="316"/>
        <v>0</v>
      </c>
      <c r="DQ39" s="53">
        <f t="shared" si="317"/>
        <v>0</v>
      </c>
      <c r="DR39" s="53">
        <f t="shared" si="318"/>
        <v>0</v>
      </c>
      <c r="DS39" s="53">
        <f t="shared" si="319"/>
        <v>0</v>
      </c>
      <c r="DT39" s="53">
        <f t="shared" si="320"/>
        <v>0</v>
      </c>
      <c r="DU39" s="53">
        <f t="shared" si="321"/>
        <v>0</v>
      </c>
      <c r="DV39" s="53">
        <f t="shared" si="322"/>
        <v>0</v>
      </c>
      <c r="DW39" s="53">
        <f t="shared" si="323"/>
        <v>0</v>
      </c>
      <c r="DX39" s="53">
        <f t="shared" si="324"/>
        <v>0</v>
      </c>
      <c r="DY39" s="53">
        <f t="shared" si="325"/>
        <v>0</v>
      </c>
      <c r="DZ39" s="53">
        <f t="shared" si="326"/>
        <v>0</v>
      </c>
      <c r="EA39" s="53">
        <f t="shared" si="327"/>
        <v>0</v>
      </c>
      <c r="EB39" s="53">
        <f t="shared" si="328"/>
        <v>0</v>
      </c>
      <c r="EC39" s="53">
        <f t="shared" si="329"/>
        <v>0</v>
      </c>
      <c r="ED39" s="53">
        <f t="shared" si="330"/>
        <v>0</v>
      </c>
      <c r="EE39" s="53">
        <f t="shared" si="331"/>
        <v>0</v>
      </c>
      <c r="EF39" s="53">
        <f t="shared" si="332"/>
        <v>0</v>
      </c>
      <c r="EG39" s="53">
        <f t="shared" si="333"/>
        <v>0</v>
      </c>
      <c r="EH39" s="53">
        <f t="shared" si="334"/>
        <v>0</v>
      </c>
      <c r="EI39" s="53">
        <f t="shared" si="335"/>
        <v>0</v>
      </c>
      <c r="EJ39" s="53">
        <f t="shared" si="336"/>
        <v>0</v>
      </c>
      <c r="EK39" s="53">
        <f t="shared" si="337"/>
        <v>0</v>
      </c>
      <c r="EL39" s="53">
        <f t="shared" si="338"/>
        <v>0</v>
      </c>
      <c r="EM39" s="53">
        <f t="shared" si="339"/>
        <v>0</v>
      </c>
      <c r="EN39" s="53">
        <f t="shared" si="340"/>
        <v>0</v>
      </c>
      <c r="EO39" s="53">
        <f t="shared" si="341"/>
        <v>0</v>
      </c>
      <c r="EP39" s="53">
        <f t="shared" si="342"/>
        <v>0</v>
      </c>
      <c r="EQ39" s="53">
        <f t="shared" si="343"/>
        <v>0</v>
      </c>
      <c r="ER39" s="53">
        <f t="shared" si="344"/>
        <v>0</v>
      </c>
      <c r="ES39" s="53">
        <f t="shared" si="345"/>
        <v>0</v>
      </c>
      <c r="ET39" s="53">
        <f t="shared" si="346"/>
        <v>0</v>
      </c>
      <c r="EU39" s="53">
        <f t="shared" si="347"/>
        <v>0</v>
      </c>
      <c r="EV39" s="53">
        <f t="shared" si="348"/>
        <v>0</v>
      </c>
      <c r="EW39" s="53">
        <f t="shared" si="349"/>
        <v>0</v>
      </c>
      <c r="EX39" s="53">
        <f t="shared" si="350"/>
        <v>0</v>
      </c>
      <c r="EY39" s="53">
        <f t="shared" si="351"/>
        <v>0</v>
      </c>
      <c r="EZ39" s="53">
        <f t="shared" si="352"/>
        <v>0</v>
      </c>
      <c r="FA39" s="53">
        <f t="shared" si="353"/>
        <v>0</v>
      </c>
      <c r="FB39" s="53">
        <f t="shared" si="354"/>
        <v>0</v>
      </c>
      <c r="FC39" s="53">
        <f t="shared" si="355"/>
        <v>0</v>
      </c>
      <c r="FD39" s="53">
        <f t="shared" si="356"/>
        <v>0</v>
      </c>
      <c r="FE39" s="53">
        <f t="shared" si="357"/>
        <v>0</v>
      </c>
      <c r="FF39" s="53">
        <f t="shared" si="358"/>
        <v>0</v>
      </c>
      <c r="FG39" s="53">
        <f t="shared" si="359"/>
        <v>0</v>
      </c>
      <c r="FH39" s="53">
        <f t="shared" si="360"/>
        <v>0</v>
      </c>
      <c r="FI39" s="53">
        <f t="shared" si="361"/>
        <v>0</v>
      </c>
      <c r="FJ39" s="53">
        <f t="shared" si="362"/>
        <v>0</v>
      </c>
      <c r="FK39" s="53">
        <f t="shared" si="363"/>
        <v>0</v>
      </c>
      <c r="FL39" s="53">
        <f t="shared" si="364"/>
        <v>0</v>
      </c>
      <c r="FN39" s="10">
        <f t="shared" si="365"/>
        <v>0</v>
      </c>
      <c r="FO39" s="10">
        <f t="shared" si="366"/>
        <v>0</v>
      </c>
    </row>
    <row r="40" spans="1:252" ht="14.25" customHeight="1" x14ac:dyDescent="0.2">
      <c r="B40" s="81"/>
      <c r="C40" s="94">
        <f t="shared" si="261"/>
        <v>0</v>
      </c>
      <c r="D40" s="86"/>
      <c r="E40" s="75"/>
      <c r="F40" s="77"/>
      <c r="G40" s="87"/>
      <c r="H40" s="78"/>
      <c r="I40" s="60">
        <f t="shared" si="262"/>
        <v>0</v>
      </c>
      <c r="J40" s="13">
        <f t="shared" si="263"/>
        <v>0</v>
      </c>
      <c r="K40" s="53">
        <f t="shared" si="264"/>
        <v>0</v>
      </c>
      <c r="L40" s="2"/>
      <c r="M40" s="95">
        <f t="shared" si="0"/>
        <v>0</v>
      </c>
      <c r="N40" s="2"/>
      <c r="O40" s="92"/>
      <c r="P40" s="92"/>
      <c r="Q40" s="92"/>
      <c r="R40" s="92"/>
      <c r="S40" s="92"/>
      <c r="T40" s="92"/>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2"/>
      <c r="BN40" s="3"/>
      <c r="BO40" s="53">
        <f t="shared" si="265"/>
        <v>0</v>
      </c>
      <c r="BP40" s="53">
        <f t="shared" si="266"/>
        <v>0</v>
      </c>
      <c r="BQ40" s="53">
        <f t="shared" si="267"/>
        <v>0</v>
      </c>
      <c r="BR40" s="53">
        <f t="shared" si="268"/>
        <v>0</v>
      </c>
      <c r="BS40" s="53">
        <f t="shared" si="269"/>
        <v>0</v>
      </c>
      <c r="BT40" s="53">
        <f t="shared" si="270"/>
        <v>0</v>
      </c>
      <c r="BU40" s="53">
        <f t="shared" si="271"/>
        <v>0</v>
      </c>
      <c r="BV40" s="53">
        <f t="shared" si="272"/>
        <v>0</v>
      </c>
      <c r="BW40" s="53">
        <f t="shared" si="273"/>
        <v>0</v>
      </c>
      <c r="BX40" s="53">
        <f t="shared" si="274"/>
        <v>0</v>
      </c>
      <c r="BY40" s="53">
        <f t="shared" si="275"/>
        <v>0</v>
      </c>
      <c r="BZ40" s="53">
        <f t="shared" si="276"/>
        <v>0</v>
      </c>
      <c r="CA40" s="53">
        <f t="shared" si="277"/>
        <v>0</v>
      </c>
      <c r="CB40" s="53">
        <f t="shared" si="278"/>
        <v>0</v>
      </c>
      <c r="CC40" s="53">
        <f t="shared" si="279"/>
        <v>0</v>
      </c>
      <c r="CD40" s="53">
        <f t="shared" si="280"/>
        <v>0</v>
      </c>
      <c r="CE40" s="53">
        <f t="shared" si="281"/>
        <v>0</v>
      </c>
      <c r="CF40" s="53">
        <f t="shared" si="282"/>
        <v>0</v>
      </c>
      <c r="CG40" s="53">
        <f t="shared" si="283"/>
        <v>0</v>
      </c>
      <c r="CH40" s="53">
        <f t="shared" si="284"/>
        <v>0</v>
      </c>
      <c r="CI40" s="53">
        <f t="shared" si="285"/>
        <v>0</v>
      </c>
      <c r="CJ40" s="53">
        <f t="shared" si="286"/>
        <v>0</v>
      </c>
      <c r="CK40" s="53">
        <f t="shared" si="287"/>
        <v>0</v>
      </c>
      <c r="CL40" s="53">
        <f t="shared" si="288"/>
        <v>0</v>
      </c>
      <c r="CM40" s="53">
        <f t="shared" si="289"/>
        <v>0</v>
      </c>
      <c r="CN40" s="53">
        <f t="shared" si="290"/>
        <v>0</v>
      </c>
      <c r="CO40" s="53">
        <f t="shared" si="291"/>
        <v>0</v>
      </c>
      <c r="CP40" s="53">
        <f t="shared" si="292"/>
        <v>0</v>
      </c>
      <c r="CQ40" s="53">
        <f t="shared" si="293"/>
        <v>0</v>
      </c>
      <c r="CR40" s="53">
        <f t="shared" si="294"/>
        <v>0</v>
      </c>
      <c r="CS40" s="53">
        <f t="shared" si="295"/>
        <v>0</v>
      </c>
      <c r="CT40" s="53">
        <f t="shared" si="296"/>
        <v>0</v>
      </c>
      <c r="CU40" s="53">
        <f t="shared" si="297"/>
        <v>0</v>
      </c>
      <c r="CV40" s="53">
        <f t="shared" si="298"/>
        <v>0</v>
      </c>
      <c r="CW40" s="53">
        <f t="shared" si="299"/>
        <v>0</v>
      </c>
      <c r="CX40" s="53">
        <f t="shared" si="300"/>
        <v>0</v>
      </c>
      <c r="CY40" s="53">
        <f t="shared" si="301"/>
        <v>0</v>
      </c>
      <c r="CZ40" s="53">
        <f t="shared" si="302"/>
        <v>0</v>
      </c>
      <c r="DA40" s="53">
        <f t="shared" si="303"/>
        <v>0</v>
      </c>
      <c r="DB40" s="53">
        <f t="shared" si="304"/>
        <v>0</v>
      </c>
      <c r="DC40" s="53">
        <f t="shared" si="305"/>
        <v>0</v>
      </c>
      <c r="DD40" s="53">
        <f t="shared" si="306"/>
        <v>0</v>
      </c>
      <c r="DE40" s="53">
        <f t="shared" si="307"/>
        <v>0</v>
      </c>
      <c r="DF40" s="53">
        <f t="shared" si="308"/>
        <v>0</v>
      </c>
      <c r="DG40" s="53">
        <f t="shared" si="309"/>
        <v>0</v>
      </c>
      <c r="DH40" s="53">
        <f t="shared" si="310"/>
        <v>0</v>
      </c>
      <c r="DI40" s="53">
        <f t="shared" si="311"/>
        <v>0</v>
      </c>
      <c r="DJ40" s="53">
        <f t="shared" si="312"/>
        <v>0</v>
      </c>
      <c r="DK40" s="53">
        <f t="shared" si="313"/>
        <v>0</v>
      </c>
      <c r="DL40" s="53">
        <f t="shared" si="314"/>
        <v>0</v>
      </c>
      <c r="DN40" s="3">
        <f t="shared" si="7"/>
        <v>0</v>
      </c>
      <c r="DO40" s="53">
        <f t="shared" si="315"/>
        <v>0</v>
      </c>
      <c r="DP40" s="53">
        <f t="shared" si="316"/>
        <v>0</v>
      </c>
      <c r="DQ40" s="53">
        <f t="shared" si="317"/>
        <v>0</v>
      </c>
      <c r="DR40" s="53">
        <f t="shared" si="318"/>
        <v>0</v>
      </c>
      <c r="DS40" s="53">
        <f t="shared" si="319"/>
        <v>0</v>
      </c>
      <c r="DT40" s="53">
        <f t="shared" si="320"/>
        <v>0</v>
      </c>
      <c r="DU40" s="53">
        <f t="shared" si="321"/>
        <v>0</v>
      </c>
      <c r="DV40" s="53">
        <f t="shared" si="322"/>
        <v>0</v>
      </c>
      <c r="DW40" s="53">
        <f t="shared" si="323"/>
        <v>0</v>
      </c>
      <c r="DX40" s="53">
        <f t="shared" si="324"/>
        <v>0</v>
      </c>
      <c r="DY40" s="53">
        <f t="shared" si="325"/>
        <v>0</v>
      </c>
      <c r="DZ40" s="53">
        <f t="shared" si="326"/>
        <v>0</v>
      </c>
      <c r="EA40" s="53">
        <f t="shared" si="327"/>
        <v>0</v>
      </c>
      <c r="EB40" s="53">
        <f t="shared" si="328"/>
        <v>0</v>
      </c>
      <c r="EC40" s="53">
        <f t="shared" si="329"/>
        <v>0</v>
      </c>
      <c r="ED40" s="53">
        <f t="shared" si="330"/>
        <v>0</v>
      </c>
      <c r="EE40" s="53">
        <f t="shared" si="331"/>
        <v>0</v>
      </c>
      <c r="EF40" s="53">
        <f t="shared" si="332"/>
        <v>0</v>
      </c>
      <c r="EG40" s="53">
        <f t="shared" si="333"/>
        <v>0</v>
      </c>
      <c r="EH40" s="53">
        <f t="shared" si="334"/>
        <v>0</v>
      </c>
      <c r="EI40" s="53">
        <f t="shared" si="335"/>
        <v>0</v>
      </c>
      <c r="EJ40" s="53">
        <f t="shared" si="336"/>
        <v>0</v>
      </c>
      <c r="EK40" s="53">
        <f t="shared" si="337"/>
        <v>0</v>
      </c>
      <c r="EL40" s="53">
        <f t="shared" si="338"/>
        <v>0</v>
      </c>
      <c r="EM40" s="53">
        <f t="shared" si="339"/>
        <v>0</v>
      </c>
      <c r="EN40" s="53">
        <f t="shared" si="340"/>
        <v>0</v>
      </c>
      <c r="EO40" s="53">
        <f t="shared" si="341"/>
        <v>0</v>
      </c>
      <c r="EP40" s="53">
        <f t="shared" si="342"/>
        <v>0</v>
      </c>
      <c r="EQ40" s="53">
        <f t="shared" si="343"/>
        <v>0</v>
      </c>
      <c r="ER40" s="53">
        <f t="shared" si="344"/>
        <v>0</v>
      </c>
      <c r="ES40" s="53">
        <f t="shared" si="345"/>
        <v>0</v>
      </c>
      <c r="ET40" s="53">
        <f t="shared" si="346"/>
        <v>0</v>
      </c>
      <c r="EU40" s="53">
        <f t="shared" si="347"/>
        <v>0</v>
      </c>
      <c r="EV40" s="53">
        <f t="shared" si="348"/>
        <v>0</v>
      </c>
      <c r="EW40" s="53">
        <f t="shared" si="349"/>
        <v>0</v>
      </c>
      <c r="EX40" s="53">
        <f t="shared" si="350"/>
        <v>0</v>
      </c>
      <c r="EY40" s="53">
        <f t="shared" si="351"/>
        <v>0</v>
      </c>
      <c r="EZ40" s="53">
        <f t="shared" si="352"/>
        <v>0</v>
      </c>
      <c r="FA40" s="53">
        <f t="shared" si="353"/>
        <v>0</v>
      </c>
      <c r="FB40" s="53">
        <f t="shared" si="354"/>
        <v>0</v>
      </c>
      <c r="FC40" s="53">
        <f t="shared" si="355"/>
        <v>0</v>
      </c>
      <c r="FD40" s="53">
        <f t="shared" si="356"/>
        <v>0</v>
      </c>
      <c r="FE40" s="53">
        <f t="shared" si="357"/>
        <v>0</v>
      </c>
      <c r="FF40" s="53">
        <f t="shared" si="358"/>
        <v>0</v>
      </c>
      <c r="FG40" s="53">
        <f t="shared" si="359"/>
        <v>0</v>
      </c>
      <c r="FH40" s="53">
        <f t="shared" si="360"/>
        <v>0</v>
      </c>
      <c r="FI40" s="53">
        <f t="shared" si="361"/>
        <v>0</v>
      </c>
      <c r="FJ40" s="53">
        <f t="shared" si="362"/>
        <v>0</v>
      </c>
      <c r="FK40" s="53">
        <f t="shared" si="363"/>
        <v>0</v>
      </c>
      <c r="FL40" s="53">
        <f t="shared" si="364"/>
        <v>0</v>
      </c>
      <c r="FN40" s="10">
        <f t="shared" si="365"/>
        <v>0</v>
      </c>
      <c r="FO40" s="10">
        <f t="shared" si="366"/>
        <v>0</v>
      </c>
    </row>
    <row r="41" spans="1:252" ht="14.25" customHeight="1" x14ac:dyDescent="0.2">
      <c r="B41" s="81"/>
      <c r="C41" s="94">
        <f t="shared" si="261"/>
        <v>0</v>
      </c>
      <c r="D41" s="86"/>
      <c r="E41" s="75"/>
      <c r="F41" s="77"/>
      <c r="G41" s="87"/>
      <c r="H41" s="78"/>
      <c r="I41" s="60">
        <f t="shared" si="262"/>
        <v>0</v>
      </c>
      <c r="J41" s="13">
        <f t="shared" si="263"/>
        <v>0</v>
      </c>
      <c r="K41" s="53">
        <f t="shared" si="264"/>
        <v>0</v>
      </c>
      <c r="L41" s="2"/>
      <c r="M41" s="95">
        <f t="shared" si="0"/>
        <v>0</v>
      </c>
      <c r="N41" s="2"/>
      <c r="O41" s="92"/>
      <c r="P41" s="92"/>
      <c r="Q41" s="92"/>
      <c r="R41" s="92"/>
      <c r="S41" s="92"/>
      <c r="T41" s="92"/>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2"/>
      <c r="BN41" s="3"/>
      <c r="BO41" s="53">
        <f t="shared" si="265"/>
        <v>0</v>
      </c>
      <c r="BP41" s="53">
        <f t="shared" si="266"/>
        <v>0</v>
      </c>
      <c r="BQ41" s="53">
        <f t="shared" si="267"/>
        <v>0</v>
      </c>
      <c r="BR41" s="53">
        <f t="shared" si="268"/>
        <v>0</v>
      </c>
      <c r="BS41" s="53">
        <f t="shared" si="269"/>
        <v>0</v>
      </c>
      <c r="BT41" s="53">
        <f t="shared" si="270"/>
        <v>0</v>
      </c>
      <c r="BU41" s="53">
        <f t="shared" si="271"/>
        <v>0</v>
      </c>
      <c r="BV41" s="53">
        <f t="shared" si="272"/>
        <v>0</v>
      </c>
      <c r="BW41" s="53">
        <f t="shared" si="273"/>
        <v>0</v>
      </c>
      <c r="BX41" s="53">
        <f t="shared" si="274"/>
        <v>0</v>
      </c>
      <c r="BY41" s="53">
        <f t="shared" si="275"/>
        <v>0</v>
      </c>
      <c r="BZ41" s="53">
        <f t="shared" si="276"/>
        <v>0</v>
      </c>
      <c r="CA41" s="53">
        <f t="shared" si="277"/>
        <v>0</v>
      </c>
      <c r="CB41" s="53">
        <f t="shared" si="278"/>
        <v>0</v>
      </c>
      <c r="CC41" s="53">
        <f t="shared" si="279"/>
        <v>0</v>
      </c>
      <c r="CD41" s="53">
        <f t="shared" si="280"/>
        <v>0</v>
      </c>
      <c r="CE41" s="53">
        <f t="shared" si="281"/>
        <v>0</v>
      </c>
      <c r="CF41" s="53">
        <f t="shared" si="282"/>
        <v>0</v>
      </c>
      <c r="CG41" s="53">
        <f t="shared" si="283"/>
        <v>0</v>
      </c>
      <c r="CH41" s="53">
        <f t="shared" si="284"/>
        <v>0</v>
      </c>
      <c r="CI41" s="53">
        <f t="shared" si="285"/>
        <v>0</v>
      </c>
      <c r="CJ41" s="53">
        <f t="shared" si="286"/>
        <v>0</v>
      </c>
      <c r="CK41" s="53">
        <f t="shared" si="287"/>
        <v>0</v>
      </c>
      <c r="CL41" s="53">
        <f t="shared" si="288"/>
        <v>0</v>
      </c>
      <c r="CM41" s="53">
        <f t="shared" si="289"/>
        <v>0</v>
      </c>
      <c r="CN41" s="53">
        <f t="shared" si="290"/>
        <v>0</v>
      </c>
      <c r="CO41" s="53">
        <f t="shared" si="291"/>
        <v>0</v>
      </c>
      <c r="CP41" s="53">
        <f t="shared" si="292"/>
        <v>0</v>
      </c>
      <c r="CQ41" s="53">
        <f t="shared" si="293"/>
        <v>0</v>
      </c>
      <c r="CR41" s="53">
        <f t="shared" si="294"/>
        <v>0</v>
      </c>
      <c r="CS41" s="53">
        <f t="shared" si="295"/>
        <v>0</v>
      </c>
      <c r="CT41" s="53">
        <f t="shared" si="296"/>
        <v>0</v>
      </c>
      <c r="CU41" s="53">
        <f t="shared" si="297"/>
        <v>0</v>
      </c>
      <c r="CV41" s="53">
        <f t="shared" si="298"/>
        <v>0</v>
      </c>
      <c r="CW41" s="53">
        <f t="shared" si="299"/>
        <v>0</v>
      </c>
      <c r="CX41" s="53">
        <f t="shared" si="300"/>
        <v>0</v>
      </c>
      <c r="CY41" s="53">
        <f t="shared" si="301"/>
        <v>0</v>
      </c>
      <c r="CZ41" s="53">
        <f t="shared" si="302"/>
        <v>0</v>
      </c>
      <c r="DA41" s="53">
        <f t="shared" si="303"/>
        <v>0</v>
      </c>
      <c r="DB41" s="53">
        <f t="shared" si="304"/>
        <v>0</v>
      </c>
      <c r="DC41" s="53">
        <f t="shared" si="305"/>
        <v>0</v>
      </c>
      <c r="DD41" s="53">
        <f t="shared" si="306"/>
        <v>0</v>
      </c>
      <c r="DE41" s="53">
        <f t="shared" si="307"/>
        <v>0</v>
      </c>
      <c r="DF41" s="53">
        <f t="shared" si="308"/>
        <v>0</v>
      </c>
      <c r="DG41" s="53">
        <f t="shared" si="309"/>
        <v>0</v>
      </c>
      <c r="DH41" s="53">
        <f t="shared" si="310"/>
        <v>0</v>
      </c>
      <c r="DI41" s="53">
        <f t="shared" si="311"/>
        <v>0</v>
      </c>
      <c r="DJ41" s="53">
        <f t="shared" si="312"/>
        <v>0</v>
      </c>
      <c r="DK41" s="53">
        <f t="shared" si="313"/>
        <v>0</v>
      </c>
      <c r="DL41" s="53">
        <f t="shared" si="314"/>
        <v>0</v>
      </c>
      <c r="DN41" s="3">
        <f t="shared" si="7"/>
        <v>0</v>
      </c>
      <c r="DO41" s="53">
        <f t="shared" si="315"/>
        <v>0</v>
      </c>
      <c r="DP41" s="53">
        <f t="shared" si="316"/>
        <v>0</v>
      </c>
      <c r="DQ41" s="53">
        <f t="shared" si="317"/>
        <v>0</v>
      </c>
      <c r="DR41" s="53">
        <f t="shared" si="318"/>
        <v>0</v>
      </c>
      <c r="DS41" s="53">
        <f t="shared" si="319"/>
        <v>0</v>
      </c>
      <c r="DT41" s="53">
        <f t="shared" si="320"/>
        <v>0</v>
      </c>
      <c r="DU41" s="53">
        <f t="shared" si="321"/>
        <v>0</v>
      </c>
      <c r="DV41" s="53">
        <f t="shared" si="322"/>
        <v>0</v>
      </c>
      <c r="DW41" s="53">
        <f t="shared" si="323"/>
        <v>0</v>
      </c>
      <c r="DX41" s="53">
        <f t="shared" si="324"/>
        <v>0</v>
      </c>
      <c r="DY41" s="53">
        <f t="shared" si="325"/>
        <v>0</v>
      </c>
      <c r="DZ41" s="53">
        <f t="shared" si="326"/>
        <v>0</v>
      </c>
      <c r="EA41" s="53">
        <f t="shared" si="327"/>
        <v>0</v>
      </c>
      <c r="EB41" s="53">
        <f t="shared" si="328"/>
        <v>0</v>
      </c>
      <c r="EC41" s="53">
        <f t="shared" si="329"/>
        <v>0</v>
      </c>
      <c r="ED41" s="53">
        <f t="shared" si="330"/>
        <v>0</v>
      </c>
      <c r="EE41" s="53">
        <f t="shared" si="331"/>
        <v>0</v>
      </c>
      <c r="EF41" s="53">
        <f t="shared" si="332"/>
        <v>0</v>
      </c>
      <c r="EG41" s="53">
        <f t="shared" si="333"/>
        <v>0</v>
      </c>
      <c r="EH41" s="53">
        <f t="shared" si="334"/>
        <v>0</v>
      </c>
      <c r="EI41" s="53">
        <f t="shared" si="335"/>
        <v>0</v>
      </c>
      <c r="EJ41" s="53">
        <f t="shared" si="336"/>
        <v>0</v>
      </c>
      <c r="EK41" s="53">
        <f t="shared" si="337"/>
        <v>0</v>
      </c>
      <c r="EL41" s="53">
        <f t="shared" si="338"/>
        <v>0</v>
      </c>
      <c r="EM41" s="53">
        <f t="shared" si="339"/>
        <v>0</v>
      </c>
      <c r="EN41" s="53">
        <f t="shared" si="340"/>
        <v>0</v>
      </c>
      <c r="EO41" s="53">
        <f t="shared" si="341"/>
        <v>0</v>
      </c>
      <c r="EP41" s="53">
        <f t="shared" si="342"/>
        <v>0</v>
      </c>
      <c r="EQ41" s="53">
        <f t="shared" si="343"/>
        <v>0</v>
      </c>
      <c r="ER41" s="53">
        <f t="shared" si="344"/>
        <v>0</v>
      </c>
      <c r="ES41" s="53">
        <f t="shared" si="345"/>
        <v>0</v>
      </c>
      <c r="ET41" s="53">
        <f t="shared" si="346"/>
        <v>0</v>
      </c>
      <c r="EU41" s="53">
        <f t="shared" si="347"/>
        <v>0</v>
      </c>
      <c r="EV41" s="53">
        <f t="shared" si="348"/>
        <v>0</v>
      </c>
      <c r="EW41" s="53">
        <f t="shared" si="349"/>
        <v>0</v>
      </c>
      <c r="EX41" s="53">
        <f t="shared" si="350"/>
        <v>0</v>
      </c>
      <c r="EY41" s="53">
        <f t="shared" si="351"/>
        <v>0</v>
      </c>
      <c r="EZ41" s="53">
        <f t="shared" si="352"/>
        <v>0</v>
      </c>
      <c r="FA41" s="53">
        <f t="shared" si="353"/>
        <v>0</v>
      </c>
      <c r="FB41" s="53">
        <f t="shared" si="354"/>
        <v>0</v>
      </c>
      <c r="FC41" s="53">
        <f t="shared" si="355"/>
        <v>0</v>
      </c>
      <c r="FD41" s="53">
        <f t="shared" si="356"/>
        <v>0</v>
      </c>
      <c r="FE41" s="53">
        <f t="shared" si="357"/>
        <v>0</v>
      </c>
      <c r="FF41" s="53">
        <f t="shared" si="358"/>
        <v>0</v>
      </c>
      <c r="FG41" s="53">
        <f t="shared" si="359"/>
        <v>0</v>
      </c>
      <c r="FH41" s="53">
        <f t="shared" si="360"/>
        <v>0</v>
      </c>
      <c r="FI41" s="53">
        <f t="shared" si="361"/>
        <v>0</v>
      </c>
      <c r="FJ41" s="53">
        <f t="shared" si="362"/>
        <v>0</v>
      </c>
      <c r="FK41" s="53">
        <f t="shared" si="363"/>
        <v>0</v>
      </c>
      <c r="FL41" s="53">
        <f t="shared" si="364"/>
        <v>0</v>
      </c>
      <c r="FN41" s="10">
        <f t="shared" si="365"/>
        <v>0</v>
      </c>
      <c r="FO41" s="10">
        <f t="shared" si="366"/>
        <v>0</v>
      </c>
    </row>
    <row r="42" spans="1:252" ht="14.25" customHeight="1" x14ac:dyDescent="0.2">
      <c r="B42" s="81"/>
      <c r="C42" s="94">
        <f t="shared" si="261"/>
        <v>0</v>
      </c>
      <c r="D42" s="86"/>
      <c r="E42" s="75"/>
      <c r="F42" s="77"/>
      <c r="G42" s="87"/>
      <c r="H42" s="78"/>
      <c r="I42" s="60">
        <f t="shared" si="262"/>
        <v>0</v>
      </c>
      <c r="J42" s="13">
        <f t="shared" si="263"/>
        <v>0</v>
      </c>
      <c r="K42" s="53">
        <f t="shared" si="264"/>
        <v>0</v>
      </c>
      <c r="L42" s="2"/>
      <c r="M42" s="95">
        <f t="shared" si="0"/>
        <v>0</v>
      </c>
      <c r="N42" s="2"/>
      <c r="O42" s="92"/>
      <c r="P42" s="92"/>
      <c r="Q42" s="92"/>
      <c r="R42" s="92"/>
      <c r="S42" s="92"/>
      <c r="T42" s="92"/>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2"/>
      <c r="BN42" s="3"/>
      <c r="BO42" s="53">
        <f t="shared" si="265"/>
        <v>0</v>
      </c>
      <c r="BP42" s="53">
        <f t="shared" si="266"/>
        <v>0</v>
      </c>
      <c r="BQ42" s="53">
        <f t="shared" si="267"/>
        <v>0</v>
      </c>
      <c r="BR42" s="53">
        <f t="shared" si="268"/>
        <v>0</v>
      </c>
      <c r="BS42" s="53">
        <f t="shared" si="269"/>
        <v>0</v>
      </c>
      <c r="BT42" s="53">
        <f t="shared" si="270"/>
        <v>0</v>
      </c>
      <c r="BU42" s="53">
        <f t="shared" si="271"/>
        <v>0</v>
      </c>
      <c r="BV42" s="53">
        <f t="shared" si="272"/>
        <v>0</v>
      </c>
      <c r="BW42" s="53">
        <f t="shared" si="273"/>
        <v>0</v>
      </c>
      <c r="BX42" s="53">
        <f t="shared" si="274"/>
        <v>0</v>
      </c>
      <c r="BY42" s="53">
        <f t="shared" si="275"/>
        <v>0</v>
      </c>
      <c r="BZ42" s="53">
        <f t="shared" si="276"/>
        <v>0</v>
      </c>
      <c r="CA42" s="53">
        <f t="shared" si="277"/>
        <v>0</v>
      </c>
      <c r="CB42" s="53">
        <f t="shared" si="278"/>
        <v>0</v>
      </c>
      <c r="CC42" s="53">
        <f t="shared" si="279"/>
        <v>0</v>
      </c>
      <c r="CD42" s="53">
        <f t="shared" si="280"/>
        <v>0</v>
      </c>
      <c r="CE42" s="53">
        <f t="shared" si="281"/>
        <v>0</v>
      </c>
      <c r="CF42" s="53">
        <f t="shared" si="282"/>
        <v>0</v>
      </c>
      <c r="CG42" s="53">
        <f t="shared" si="283"/>
        <v>0</v>
      </c>
      <c r="CH42" s="53">
        <f t="shared" si="284"/>
        <v>0</v>
      </c>
      <c r="CI42" s="53">
        <f t="shared" si="285"/>
        <v>0</v>
      </c>
      <c r="CJ42" s="53">
        <f t="shared" si="286"/>
        <v>0</v>
      </c>
      <c r="CK42" s="53">
        <f t="shared" si="287"/>
        <v>0</v>
      </c>
      <c r="CL42" s="53">
        <f t="shared" si="288"/>
        <v>0</v>
      </c>
      <c r="CM42" s="53">
        <f t="shared" si="289"/>
        <v>0</v>
      </c>
      <c r="CN42" s="53">
        <f t="shared" si="290"/>
        <v>0</v>
      </c>
      <c r="CO42" s="53">
        <f t="shared" si="291"/>
        <v>0</v>
      </c>
      <c r="CP42" s="53">
        <f t="shared" si="292"/>
        <v>0</v>
      </c>
      <c r="CQ42" s="53">
        <f t="shared" si="293"/>
        <v>0</v>
      </c>
      <c r="CR42" s="53">
        <f t="shared" si="294"/>
        <v>0</v>
      </c>
      <c r="CS42" s="53">
        <f t="shared" si="295"/>
        <v>0</v>
      </c>
      <c r="CT42" s="53">
        <f t="shared" si="296"/>
        <v>0</v>
      </c>
      <c r="CU42" s="53">
        <f t="shared" si="297"/>
        <v>0</v>
      </c>
      <c r="CV42" s="53">
        <f t="shared" si="298"/>
        <v>0</v>
      </c>
      <c r="CW42" s="53">
        <f t="shared" si="299"/>
        <v>0</v>
      </c>
      <c r="CX42" s="53">
        <f t="shared" si="300"/>
        <v>0</v>
      </c>
      <c r="CY42" s="53">
        <f t="shared" si="301"/>
        <v>0</v>
      </c>
      <c r="CZ42" s="53">
        <f t="shared" si="302"/>
        <v>0</v>
      </c>
      <c r="DA42" s="53">
        <f t="shared" si="303"/>
        <v>0</v>
      </c>
      <c r="DB42" s="53">
        <f t="shared" si="304"/>
        <v>0</v>
      </c>
      <c r="DC42" s="53">
        <f t="shared" si="305"/>
        <v>0</v>
      </c>
      <c r="DD42" s="53">
        <f t="shared" si="306"/>
        <v>0</v>
      </c>
      <c r="DE42" s="53">
        <f t="shared" si="307"/>
        <v>0</v>
      </c>
      <c r="DF42" s="53">
        <f t="shared" si="308"/>
        <v>0</v>
      </c>
      <c r="DG42" s="53">
        <f t="shared" si="309"/>
        <v>0</v>
      </c>
      <c r="DH42" s="53">
        <f t="shared" si="310"/>
        <v>0</v>
      </c>
      <c r="DI42" s="53">
        <f t="shared" si="311"/>
        <v>0</v>
      </c>
      <c r="DJ42" s="53">
        <f t="shared" si="312"/>
        <v>0</v>
      </c>
      <c r="DK42" s="53">
        <f t="shared" si="313"/>
        <v>0</v>
      </c>
      <c r="DL42" s="53">
        <f t="shared" si="314"/>
        <v>0</v>
      </c>
      <c r="DN42" s="3">
        <f t="shared" si="7"/>
        <v>0</v>
      </c>
      <c r="DO42" s="53">
        <f t="shared" si="315"/>
        <v>0</v>
      </c>
      <c r="DP42" s="53">
        <f t="shared" si="316"/>
        <v>0</v>
      </c>
      <c r="DQ42" s="53">
        <f t="shared" si="317"/>
        <v>0</v>
      </c>
      <c r="DR42" s="53">
        <f t="shared" si="318"/>
        <v>0</v>
      </c>
      <c r="DS42" s="53">
        <f t="shared" si="319"/>
        <v>0</v>
      </c>
      <c r="DT42" s="53">
        <f t="shared" si="320"/>
        <v>0</v>
      </c>
      <c r="DU42" s="53">
        <f t="shared" si="321"/>
        <v>0</v>
      </c>
      <c r="DV42" s="53">
        <f t="shared" si="322"/>
        <v>0</v>
      </c>
      <c r="DW42" s="53">
        <f t="shared" si="323"/>
        <v>0</v>
      </c>
      <c r="DX42" s="53">
        <f t="shared" si="324"/>
        <v>0</v>
      </c>
      <c r="DY42" s="53">
        <f t="shared" si="325"/>
        <v>0</v>
      </c>
      <c r="DZ42" s="53">
        <f t="shared" si="326"/>
        <v>0</v>
      </c>
      <c r="EA42" s="53">
        <f t="shared" si="327"/>
        <v>0</v>
      </c>
      <c r="EB42" s="53">
        <f t="shared" si="328"/>
        <v>0</v>
      </c>
      <c r="EC42" s="53">
        <f t="shared" si="329"/>
        <v>0</v>
      </c>
      <c r="ED42" s="53">
        <f t="shared" si="330"/>
        <v>0</v>
      </c>
      <c r="EE42" s="53">
        <f t="shared" si="331"/>
        <v>0</v>
      </c>
      <c r="EF42" s="53">
        <f t="shared" si="332"/>
        <v>0</v>
      </c>
      <c r="EG42" s="53">
        <f t="shared" si="333"/>
        <v>0</v>
      </c>
      <c r="EH42" s="53">
        <f t="shared" si="334"/>
        <v>0</v>
      </c>
      <c r="EI42" s="53">
        <f t="shared" si="335"/>
        <v>0</v>
      </c>
      <c r="EJ42" s="53">
        <f t="shared" si="336"/>
        <v>0</v>
      </c>
      <c r="EK42" s="53">
        <f t="shared" si="337"/>
        <v>0</v>
      </c>
      <c r="EL42" s="53">
        <f t="shared" si="338"/>
        <v>0</v>
      </c>
      <c r="EM42" s="53">
        <f t="shared" si="339"/>
        <v>0</v>
      </c>
      <c r="EN42" s="53">
        <f t="shared" si="340"/>
        <v>0</v>
      </c>
      <c r="EO42" s="53">
        <f t="shared" si="341"/>
        <v>0</v>
      </c>
      <c r="EP42" s="53">
        <f t="shared" si="342"/>
        <v>0</v>
      </c>
      <c r="EQ42" s="53">
        <f t="shared" si="343"/>
        <v>0</v>
      </c>
      <c r="ER42" s="53">
        <f t="shared" si="344"/>
        <v>0</v>
      </c>
      <c r="ES42" s="53">
        <f t="shared" si="345"/>
        <v>0</v>
      </c>
      <c r="ET42" s="53">
        <f t="shared" si="346"/>
        <v>0</v>
      </c>
      <c r="EU42" s="53">
        <f t="shared" si="347"/>
        <v>0</v>
      </c>
      <c r="EV42" s="53">
        <f t="shared" si="348"/>
        <v>0</v>
      </c>
      <c r="EW42" s="53">
        <f t="shared" si="349"/>
        <v>0</v>
      </c>
      <c r="EX42" s="53">
        <f t="shared" si="350"/>
        <v>0</v>
      </c>
      <c r="EY42" s="53">
        <f t="shared" si="351"/>
        <v>0</v>
      </c>
      <c r="EZ42" s="53">
        <f t="shared" si="352"/>
        <v>0</v>
      </c>
      <c r="FA42" s="53">
        <f t="shared" si="353"/>
        <v>0</v>
      </c>
      <c r="FB42" s="53">
        <f t="shared" si="354"/>
        <v>0</v>
      </c>
      <c r="FC42" s="53">
        <f t="shared" si="355"/>
        <v>0</v>
      </c>
      <c r="FD42" s="53">
        <f t="shared" si="356"/>
        <v>0</v>
      </c>
      <c r="FE42" s="53">
        <f t="shared" si="357"/>
        <v>0</v>
      </c>
      <c r="FF42" s="53">
        <f t="shared" si="358"/>
        <v>0</v>
      </c>
      <c r="FG42" s="53">
        <f t="shared" si="359"/>
        <v>0</v>
      </c>
      <c r="FH42" s="53">
        <f t="shared" si="360"/>
        <v>0</v>
      </c>
      <c r="FI42" s="53">
        <f t="shared" si="361"/>
        <v>0</v>
      </c>
      <c r="FJ42" s="53">
        <f t="shared" si="362"/>
        <v>0</v>
      </c>
      <c r="FK42" s="53">
        <f t="shared" si="363"/>
        <v>0</v>
      </c>
      <c r="FL42" s="53">
        <f t="shared" si="364"/>
        <v>0</v>
      </c>
      <c r="FN42" s="10">
        <f t="shared" si="365"/>
        <v>0</v>
      </c>
      <c r="FO42" s="10">
        <f t="shared" si="366"/>
        <v>0</v>
      </c>
    </row>
    <row r="43" spans="1:252" ht="14.25" customHeight="1" x14ac:dyDescent="0.2">
      <c r="B43" s="81"/>
      <c r="C43" s="94">
        <f t="shared" si="261"/>
        <v>0</v>
      </c>
      <c r="D43" s="86"/>
      <c r="E43" s="70"/>
      <c r="F43" s="71"/>
      <c r="G43" s="87"/>
      <c r="H43" s="65"/>
      <c r="I43" s="60">
        <f t="shared" si="262"/>
        <v>0</v>
      </c>
      <c r="J43" s="13">
        <f t="shared" si="263"/>
        <v>0</v>
      </c>
      <c r="K43" s="53">
        <f t="shared" si="264"/>
        <v>0</v>
      </c>
      <c r="L43" s="2"/>
      <c r="M43" s="95">
        <f t="shared" si="0"/>
        <v>0</v>
      </c>
      <c r="N43" s="2"/>
      <c r="O43" s="92"/>
      <c r="P43" s="92"/>
      <c r="Q43" s="92"/>
      <c r="R43" s="92"/>
      <c r="S43" s="92"/>
      <c r="T43" s="92"/>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2"/>
      <c r="BN43" s="3">
        <f t="shared" si="5"/>
        <v>0</v>
      </c>
      <c r="BO43" s="53">
        <f t="shared" si="265"/>
        <v>0</v>
      </c>
      <c r="BP43" s="53">
        <f t="shared" si="266"/>
        <v>0</v>
      </c>
      <c r="BQ43" s="53">
        <f t="shared" si="267"/>
        <v>0</v>
      </c>
      <c r="BR43" s="53">
        <f t="shared" si="268"/>
        <v>0</v>
      </c>
      <c r="BS43" s="53">
        <f t="shared" si="269"/>
        <v>0</v>
      </c>
      <c r="BT43" s="53">
        <f t="shared" si="270"/>
        <v>0</v>
      </c>
      <c r="BU43" s="53">
        <f t="shared" si="271"/>
        <v>0</v>
      </c>
      <c r="BV43" s="53">
        <f t="shared" si="272"/>
        <v>0</v>
      </c>
      <c r="BW43" s="53">
        <f t="shared" si="273"/>
        <v>0</v>
      </c>
      <c r="BX43" s="53">
        <f t="shared" si="274"/>
        <v>0</v>
      </c>
      <c r="BY43" s="53">
        <f t="shared" si="275"/>
        <v>0</v>
      </c>
      <c r="BZ43" s="53">
        <f t="shared" si="276"/>
        <v>0</v>
      </c>
      <c r="CA43" s="53">
        <f t="shared" si="277"/>
        <v>0</v>
      </c>
      <c r="CB43" s="53">
        <f t="shared" si="278"/>
        <v>0</v>
      </c>
      <c r="CC43" s="53">
        <f t="shared" si="279"/>
        <v>0</v>
      </c>
      <c r="CD43" s="53">
        <f t="shared" si="280"/>
        <v>0</v>
      </c>
      <c r="CE43" s="53">
        <f t="shared" si="281"/>
        <v>0</v>
      </c>
      <c r="CF43" s="53">
        <f t="shared" si="282"/>
        <v>0</v>
      </c>
      <c r="CG43" s="53">
        <f t="shared" si="283"/>
        <v>0</v>
      </c>
      <c r="CH43" s="53">
        <f t="shared" si="284"/>
        <v>0</v>
      </c>
      <c r="CI43" s="53">
        <f t="shared" si="285"/>
        <v>0</v>
      </c>
      <c r="CJ43" s="53">
        <f t="shared" si="286"/>
        <v>0</v>
      </c>
      <c r="CK43" s="53">
        <f t="shared" si="287"/>
        <v>0</v>
      </c>
      <c r="CL43" s="53">
        <f t="shared" si="288"/>
        <v>0</v>
      </c>
      <c r="CM43" s="53">
        <f t="shared" si="289"/>
        <v>0</v>
      </c>
      <c r="CN43" s="53">
        <f t="shared" si="290"/>
        <v>0</v>
      </c>
      <c r="CO43" s="53">
        <f t="shared" si="291"/>
        <v>0</v>
      </c>
      <c r="CP43" s="53">
        <f t="shared" si="292"/>
        <v>0</v>
      </c>
      <c r="CQ43" s="53">
        <f t="shared" si="293"/>
        <v>0</v>
      </c>
      <c r="CR43" s="53">
        <f t="shared" si="294"/>
        <v>0</v>
      </c>
      <c r="CS43" s="53">
        <f t="shared" si="295"/>
        <v>0</v>
      </c>
      <c r="CT43" s="53">
        <f t="shared" si="296"/>
        <v>0</v>
      </c>
      <c r="CU43" s="53">
        <f t="shared" si="297"/>
        <v>0</v>
      </c>
      <c r="CV43" s="53">
        <f t="shared" si="298"/>
        <v>0</v>
      </c>
      <c r="CW43" s="53">
        <f t="shared" si="299"/>
        <v>0</v>
      </c>
      <c r="CX43" s="53">
        <f t="shared" si="300"/>
        <v>0</v>
      </c>
      <c r="CY43" s="53">
        <f t="shared" si="301"/>
        <v>0</v>
      </c>
      <c r="CZ43" s="53">
        <f t="shared" si="302"/>
        <v>0</v>
      </c>
      <c r="DA43" s="53">
        <f t="shared" si="303"/>
        <v>0</v>
      </c>
      <c r="DB43" s="53">
        <f t="shared" si="304"/>
        <v>0</v>
      </c>
      <c r="DC43" s="53">
        <f t="shared" si="305"/>
        <v>0</v>
      </c>
      <c r="DD43" s="53">
        <f t="shared" si="306"/>
        <v>0</v>
      </c>
      <c r="DE43" s="53">
        <f t="shared" si="307"/>
        <v>0</v>
      </c>
      <c r="DF43" s="53">
        <f t="shared" si="308"/>
        <v>0</v>
      </c>
      <c r="DG43" s="53">
        <f t="shared" si="309"/>
        <v>0</v>
      </c>
      <c r="DH43" s="53">
        <f t="shared" si="310"/>
        <v>0</v>
      </c>
      <c r="DI43" s="53">
        <f t="shared" si="311"/>
        <v>0</v>
      </c>
      <c r="DJ43" s="53">
        <f t="shared" si="312"/>
        <v>0</v>
      </c>
      <c r="DK43" s="53">
        <f t="shared" si="313"/>
        <v>0</v>
      </c>
      <c r="DL43" s="53">
        <f t="shared" si="314"/>
        <v>0</v>
      </c>
      <c r="DN43" s="3">
        <f t="shared" si="7"/>
        <v>0</v>
      </c>
      <c r="DO43" s="53">
        <f t="shared" si="254"/>
        <v>0</v>
      </c>
      <c r="DP43" s="53">
        <f t="shared" si="254"/>
        <v>0</v>
      </c>
      <c r="DQ43" s="53">
        <f t="shared" si="254"/>
        <v>0</v>
      </c>
      <c r="DR43" s="53">
        <f t="shared" si="254"/>
        <v>0</v>
      </c>
      <c r="DS43" s="53">
        <f t="shared" si="254"/>
        <v>0</v>
      </c>
      <c r="DT43" s="53">
        <f t="shared" si="254"/>
        <v>0</v>
      </c>
      <c r="DU43" s="53">
        <f t="shared" si="254"/>
        <v>0</v>
      </c>
      <c r="DV43" s="53">
        <f t="shared" si="254"/>
        <v>0</v>
      </c>
      <c r="DW43" s="53">
        <f t="shared" si="254"/>
        <v>0</v>
      </c>
      <c r="DX43" s="53">
        <f t="shared" si="254"/>
        <v>0</v>
      </c>
      <c r="DY43" s="53">
        <f t="shared" si="255"/>
        <v>0</v>
      </c>
      <c r="DZ43" s="53">
        <f t="shared" si="255"/>
        <v>0</v>
      </c>
      <c r="EA43" s="53">
        <f t="shared" si="255"/>
        <v>0</v>
      </c>
      <c r="EB43" s="53">
        <f t="shared" si="255"/>
        <v>0</v>
      </c>
      <c r="EC43" s="53">
        <f t="shared" si="255"/>
        <v>0</v>
      </c>
      <c r="ED43" s="53">
        <f t="shared" si="255"/>
        <v>0</v>
      </c>
      <c r="EE43" s="53">
        <f t="shared" si="255"/>
        <v>0</v>
      </c>
      <c r="EF43" s="53">
        <f t="shared" si="255"/>
        <v>0</v>
      </c>
      <c r="EG43" s="53">
        <f t="shared" si="255"/>
        <v>0</v>
      </c>
      <c r="EH43" s="53">
        <f t="shared" si="255"/>
        <v>0</v>
      </c>
      <c r="EI43" s="53">
        <f t="shared" si="256"/>
        <v>0</v>
      </c>
      <c r="EJ43" s="53">
        <f t="shared" si="256"/>
        <v>0</v>
      </c>
      <c r="EK43" s="53">
        <f t="shared" si="256"/>
        <v>0</v>
      </c>
      <c r="EL43" s="53">
        <f t="shared" si="256"/>
        <v>0</v>
      </c>
      <c r="EM43" s="53">
        <f t="shared" si="256"/>
        <v>0</v>
      </c>
      <c r="EN43" s="53">
        <f t="shared" si="256"/>
        <v>0</v>
      </c>
      <c r="EO43" s="53">
        <f t="shared" si="256"/>
        <v>0</v>
      </c>
      <c r="EP43" s="53">
        <f t="shared" si="256"/>
        <v>0</v>
      </c>
      <c r="EQ43" s="53">
        <f t="shared" si="256"/>
        <v>0</v>
      </c>
      <c r="ER43" s="53">
        <f t="shared" si="256"/>
        <v>0</v>
      </c>
      <c r="ES43" s="53">
        <f t="shared" si="257"/>
        <v>0</v>
      </c>
      <c r="ET43" s="53">
        <f t="shared" si="257"/>
        <v>0</v>
      </c>
      <c r="EU43" s="53">
        <f t="shared" si="257"/>
        <v>0</v>
      </c>
      <c r="EV43" s="53">
        <f t="shared" si="257"/>
        <v>0</v>
      </c>
      <c r="EW43" s="53">
        <f t="shared" si="257"/>
        <v>0</v>
      </c>
      <c r="EX43" s="53">
        <f t="shared" si="257"/>
        <v>0</v>
      </c>
      <c r="EY43" s="53">
        <f t="shared" si="257"/>
        <v>0</v>
      </c>
      <c r="EZ43" s="53">
        <f t="shared" si="257"/>
        <v>0</v>
      </c>
      <c r="FA43" s="53">
        <f t="shared" si="257"/>
        <v>0</v>
      </c>
      <c r="FB43" s="53">
        <f t="shared" si="257"/>
        <v>0</v>
      </c>
      <c r="FC43" s="53">
        <f t="shared" si="258"/>
        <v>0</v>
      </c>
      <c r="FD43" s="53">
        <f t="shared" si="258"/>
        <v>0</v>
      </c>
      <c r="FE43" s="53">
        <f t="shared" si="258"/>
        <v>0</v>
      </c>
      <c r="FF43" s="53">
        <f t="shared" si="258"/>
        <v>0</v>
      </c>
      <c r="FG43" s="53">
        <f t="shared" si="258"/>
        <v>0</v>
      </c>
      <c r="FH43" s="53">
        <f t="shared" si="258"/>
        <v>0</v>
      </c>
      <c r="FI43" s="53">
        <f t="shared" si="258"/>
        <v>0</v>
      </c>
      <c r="FJ43" s="53">
        <f t="shared" si="258"/>
        <v>0</v>
      </c>
      <c r="FK43" s="53">
        <f t="shared" si="258"/>
        <v>0</v>
      </c>
      <c r="FL43" s="53">
        <f t="shared" si="258"/>
        <v>0</v>
      </c>
      <c r="FN43" s="10">
        <f t="shared" si="259"/>
        <v>0</v>
      </c>
      <c r="FO43" s="10">
        <f t="shared" si="260"/>
        <v>0</v>
      </c>
    </row>
    <row r="44" spans="1:252" s="40" customFormat="1" ht="14.25" customHeight="1" x14ac:dyDescent="0.25">
      <c r="A44" s="1"/>
      <c r="B44" s="7" t="s">
        <v>53</v>
      </c>
      <c r="C44" s="62"/>
      <c r="D44" s="216" t="s">
        <v>64</v>
      </c>
      <c r="E44" s="217"/>
      <c r="F44" s="217"/>
      <c r="G44" s="218"/>
      <c r="H44" s="219"/>
      <c r="I44" s="2"/>
      <c r="J44" s="2"/>
      <c r="K44" s="54">
        <f>SUM(K45:K64)</f>
        <v>-11365.169957533455</v>
      </c>
      <c r="L44" s="2"/>
      <c r="M44" s="7" t="str">
        <f t="shared" si="0"/>
        <v>Maskin- og arbejdsomkostninger</v>
      </c>
      <c r="N44" s="2"/>
      <c r="O44" s="44">
        <v>1</v>
      </c>
      <c r="P44" s="44">
        <v>2</v>
      </c>
      <c r="Q44" s="44">
        <v>3</v>
      </c>
      <c r="R44" s="44">
        <v>4</v>
      </c>
      <c r="S44" s="44">
        <v>5</v>
      </c>
      <c r="T44" s="44">
        <v>6</v>
      </c>
      <c r="U44" s="44">
        <v>7</v>
      </c>
      <c r="V44" s="44">
        <v>8</v>
      </c>
      <c r="W44" s="44">
        <v>9</v>
      </c>
      <c r="X44" s="44">
        <v>10</v>
      </c>
      <c r="Y44" s="44">
        <v>11</v>
      </c>
      <c r="Z44" s="44">
        <v>12</v>
      </c>
      <c r="AA44" s="44">
        <v>13</v>
      </c>
      <c r="AB44" s="44">
        <v>14</v>
      </c>
      <c r="AC44" s="44">
        <v>15</v>
      </c>
      <c r="AD44" s="44">
        <v>16</v>
      </c>
      <c r="AE44" s="44">
        <v>17</v>
      </c>
      <c r="AF44" s="44">
        <v>18</v>
      </c>
      <c r="AG44" s="44">
        <v>19</v>
      </c>
      <c r="AH44" s="44">
        <v>20</v>
      </c>
      <c r="AI44" s="44">
        <v>21</v>
      </c>
      <c r="AJ44" s="44">
        <v>22</v>
      </c>
      <c r="AK44" s="44">
        <v>23</v>
      </c>
      <c r="AL44" s="44">
        <v>24</v>
      </c>
      <c r="AM44" s="44">
        <v>25</v>
      </c>
      <c r="AN44" s="44">
        <v>26</v>
      </c>
      <c r="AO44" s="44">
        <v>27</v>
      </c>
      <c r="AP44" s="44">
        <v>28</v>
      </c>
      <c r="AQ44" s="44">
        <v>29</v>
      </c>
      <c r="AR44" s="44">
        <v>30</v>
      </c>
      <c r="AS44" s="44">
        <v>31</v>
      </c>
      <c r="AT44" s="44">
        <v>32</v>
      </c>
      <c r="AU44" s="44">
        <v>33</v>
      </c>
      <c r="AV44" s="44">
        <v>34</v>
      </c>
      <c r="AW44" s="44">
        <v>35</v>
      </c>
      <c r="AX44" s="44">
        <v>36</v>
      </c>
      <c r="AY44" s="44">
        <v>37</v>
      </c>
      <c r="AZ44" s="44">
        <v>38</v>
      </c>
      <c r="BA44" s="44">
        <v>39</v>
      </c>
      <c r="BB44" s="44">
        <v>40</v>
      </c>
      <c r="BC44" s="44">
        <v>41</v>
      </c>
      <c r="BD44" s="44">
        <v>42</v>
      </c>
      <c r="BE44" s="44">
        <v>43</v>
      </c>
      <c r="BF44" s="44">
        <v>44</v>
      </c>
      <c r="BG44" s="44">
        <v>45</v>
      </c>
      <c r="BH44" s="44">
        <v>46</v>
      </c>
      <c r="BI44" s="44">
        <v>47</v>
      </c>
      <c r="BJ44" s="44">
        <v>48</v>
      </c>
      <c r="BK44" s="44">
        <v>49</v>
      </c>
      <c r="BL44" s="44">
        <v>50</v>
      </c>
      <c r="BM44" s="2"/>
      <c r="BN44" s="7" t="str">
        <f t="shared" si="5"/>
        <v>Maskin- og arbejdsomkostninger</v>
      </c>
      <c r="BO44" s="55">
        <f>SUM(BO45:BO64)</f>
        <v>-13850</v>
      </c>
      <c r="BP44" s="55">
        <f t="shared" ref="BP44:DL44" si="367">SUM(BP45:BP64)</f>
        <v>-8425</v>
      </c>
      <c r="BQ44" s="55">
        <f t="shared" si="367"/>
        <v>-7750</v>
      </c>
      <c r="BR44" s="55">
        <f t="shared" si="367"/>
        <v>-13800</v>
      </c>
      <c r="BS44" s="55">
        <f t="shared" si="367"/>
        <v>-16600</v>
      </c>
      <c r="BT44" s="55">
        <f t="shared" si="367"/>
        <v>-15250</v>
      </c>
      <c r="BU44" s="55">
        <f t="shared" si="367"/>
        <v>-17500</v>
      </c>
      <c r="BV44" s="55">
        <f t="shared" si="367"/>
        <v>-18400</v>
      </c>
      <c r="BW44" s="55">
        <f t="shared" si="367"/>
        <v>-16150</v>
      </c>
      <c r="BX44" s="55">
        <f t="shared" si="367"/>
        <v>-19750</v>
      </c>
      <c r="BY44" s="55">
        <f t="shared" si="367"/>
        <v>-22000</v>
      </c>
      <c r="BZ44" s="55">
        <f t="shared" si="367"/>
        <v>-19750</v>
      </c>
      <c r="CA44" s="55">
        <f t="shared" si="367"/>
        <v>-19750</v>
      </c>
      <c r="CB44" s="55">
        <f t="shared" si="367"/>
        <v>-22000</v>
      </c>
      <c r="CC44" s="55">
        <f t="shared" si="367"/>
        <v>-19750</v>
      </c>
      <c r="CD44" s="55">
        <f t="shared" si="367"/>
        <v>-19750</v>
      </c>
      <c r="CE44" s="55">
        <f t="shared" si="367"/>
        <v>-18625</v>
      </c>
      <c r="CF44" s="55">
        <f t="shared" si="367"/>
        <v>-19750</v>
      </c>
      <c r="CG44" s="55">
        <f t="shared" si="367"/>
        <v>-18625</v>
      </c>
      <c r="CH44" s="55">
        <f t="shared" si="367"/>
        <v>-19750</v>
      </c>
      <c r="CI44" s="55">
        <f t="shared" si="367"/>
        <v>-18625</v>
      </c>
      <c r="CJ44" s="55">
        <f t="shared" si="367"/>
        <v>-18625</v>
      </c>
      <c r="CK44" s="55">
        <f t="shared" si="367"/>
        <v>-18625</v>
      </c>
      <c r="CL44" s="55">
        <f t="shared" si="367"/>
        <v>-18625</v>
      </c>
      <c r="CM44" s="55">
        <f t="shared" si="367"/>
        <v>-18625</v>
      </c>
      <c r="CN44" s="55">
        <f t="shared" si="367"/>
        <v>-18625</v>
      </c>
      <c r="CO44" s="55">
        <f t="shared" si="367"/>
        <v>-18625</v>
      </c>
      <c r="CP44" s="55">
        <f t="shared" si="367"/>
        <v>-18625</v>
      </c>
      <c r="CQ44" s="55">
        <f t="shared" si="367"/>
        <v>-18625</v>
      </c>
      <c r="CR44" s="55">
        <f t="shared" si="367"/>
        <v>-18625</v>
      </c>
      <c r="CS44" s="55">
        <f t="shared" si="367"/>
        <v>-18625</v>
      </c>
      <c r="CT44" s="55">
        <f t="shared" si="367"/>
        <v>-18625</v>
      </c>
      <c r="CU44" s="55">
        <f t="shared" si="367"/>
        <v>-18625</v>
      </c>
      <c r="CV44" s="55">
        <f t="shared" si="367"/>
        <v>-18625</v>
      </c>
      <c r="CW44" s="55">
        <f t="shared" si="367"/>
        <v>-18625</v>
      </c>
      <c r="CX44" s="55">
        <f t="shared" si="367"/>
        <v>-18625</v>
      </c>
      <c r="CY44" s="55">
        <f t="shared" si="367"/>
        <v>-18625</v>
      </c>
      <c r="CZ44" s="55">
        <f t="shared" si="367"/>
        <v>-18625</v>
      </c>
      <c r="DA44" s="55">
        <f t="shared" si="367"/>
        <v>-18625</v>
      </c>
      <c r="DB44" s="55">
        <f t="shared" si="367"/>
        <v>-18625</v>
      </c>
      <c r="DC44" s="55">
        <f t="shared" si="367"/>
        <v>-18625</v>
      </c>
      <c r="DD44" s="55">
        <f t="shared" si="367"/>
        <v>-18625</v>
      </c>
      <c r="DE44" s="55">
        <f t="shared" si="367"/>
        <v>-18625</v>
      </c>
      <c r="DF44" s="55">
        <f t="shared" si="367"/>
        <v>-18625</v>
      </c>
      <c r="DG44" s="55">
        <f t="shared" si="367"/>
        <v>-18625</v>
      </c>
      <c r="DH44" s="55">
        <f t="shared" si="367"/>
        <v>-18625</v>
      </c>
      <c r="DI44" s="55">
        <f t="shared" si="367"/>
        <v>-18625</v>
      </c>
      <c r="DJ44" s="55">
        <f t="shared" si="367"/>
        <v>-18625</v>
      </c>
      <c r="DK44" s="55">
        <f t="shared" si="367"/>
        <v>-18625</v>
      </c>
      <c r="DL44" s="55">
        <f t="shared" si="367"/>
        <v>-29825</v>
      </c>
      <c r="DM44" s="2"/>
      <c r="DN44" s="7" t="str">
        <f t="shared" si="7"/>
        <v>Maskin- og arbejdsomkostninger</v>
      </c>
      <c r="DO44" s="55">
        <f>SUM(DO45:DO64)</f>
        <v>-13583.653846153846</v>
      </c>
      <c r="DP44" s="55">
        <f t="shared" ref="DP44:FL44" si="368">SUM(DP45:DP64)</f>
        <v>-8104.0772928994102</v>
      </c>
      <c r="DQ44" s="55">
        <f t="shared" si="368"/>
        <v>-7311.4278703914433</v>
      </c>
      <c r="DR44" s="55">
        <f t="shared" si="368"/>
        <v>-12768.692146852356</v>
      </c>
      <c r="DS44" s="55">
        <f t="shared" si="368"/>
        <v>-15064.067407365112</v>
      </c>
      <c r="DT44" s="55">
        <f t="shared" si="368"/>
        <v>-13572.843403705074</v>
      </c>
      <c r="DU44" s="55">
        <f t="shared" si="368"/>
        <v>-15275.867260790388</v>
      </c>
      <c r="DV44" s="55">
        <f t="shared" si="368"/>
        <v>-15752.608612665606</v>
      </c>
      <c r="DW44" s="55">
        <f t="shared" si="368"/>
        <v>-13560.447412021349</v>
      </c>
      <c r="DX44" s="55">
        <f t="shared" si="368"/>
        <v>-16264.301804904153</v>
      </c>
      <c r="DY44" s="55">
        <f t="shared" si="368"/>
        <v>-17768.789313634334</v>
      </c>
      <c r="DZ44" s="55">
        <f t="shared" si="368"/>
        <v>-15644.766639998412</v>
      </c>
      <c r="EA44" s="55">
        <f t="shared" si="368"/>
        <v>-15343.905743075367</v>
      </c>
      <c r="EB44" s="55">
        <f t="shared" si="368"/>
        <v>-16763.254375589644</v>
      </c>
      <c r="EC44" s="55">
        <f t="shared" si="368"/>
        <v>-14759.430043542543</v>
      </c>
      <c r="ED44" s="55">
        <f t="shared" si="368"/>
        <v>-14475.594850397498</v>
      </c>
      <c r="EE44" s="55">
        <f t="shared" si="368"/>
        <v>-13388.515733711123</v>
      </c>
      <c r="EF44" s="55">
        <f t="shared" si="368"/>
        <v>-13924.194602767715</v>
      </c>
      <c r="EG44" s="55">
        <f t="shared" si="368"/>
        <v>-12878.524195037957</v>
      </c>
      <c r="EH44" s="55">
        <f t="shared" si="368"/>
        <v>-13393.79813675992</v>
      </c>
      <c r="EI44" s="55">
        <f t="shared" si="368"/>
        <v>-12387.959109206262</v>
      </c>
      <c r="EJ44" s="55">
        <f t="shared" si="368"/>
        <v>-12149.729126336913</v>
      </c>
      <c r="EK44" s="55">
        <f t="shared" si="368"/>
        <v>-11916.080489291973</v>
      </c>
      <c r="EL44" s="55">
        <f t="shared" si="368"/>
        <v>-11686.92509526713</v>
      </c>
      <c r="EM44" s="55">
        <f t="shared" si="368"/>
        <v>-11462.176535742761</v>
      </c>
      <c r="EN44" s="55">
        <f t="shared" si="368"/>
        <v>-11241.750063901556</v>
      </c>
      <c r="EO44" s="55">
        <f t="shared" si="368"/>
        <v>-11025.562562672681</v>
      </c>
      <c r="EP44" s="55">
        <f t="shared" si="368"/>
        <v>-10813.532513390517</v>
      </c>
      <c r="EQ44" s="55">
        <f t="shared" si="368"/>
        <v>-10605.579965056082</v>
      </c>
      <c r="ER44" s="55">
        <f t="shared" si="368"/>
        <v>-10401.62650418962</v>
      </c>
      <c r="ES44" s="55">
        <f t="shared" si="368"/>
        <v>-10201.595225262899</v>
      </c>
      <c r="ET44" s="55">
        <f t="shared" si="368"/>
        <v>-10005.410701700152</v>
      </c>
      <c r="EU44" s="55">
        <f t="shared" si="368"/>
        <v>-9812.9989574366864</v>
      </c>
      <c r="EV44" s="55">
        <f t="shared" si="368"/>
        <v>-9624.2874390244433</v>
      </c>
      <c r="EW44" s="55">
        <f t="shared" si="368"/>
        <v>-9439.2049882739739</v>
      </c>
      <c r="EX44" s="55">
        <f t="shared" si="368"/>
        <v>-9257.6818154225548</v>
      </c>
      <c r="EY44" s="55">
        <f t="shared" si="368"/>
        <v>-9079.6494728182752</v>
      </c>
      <c r="EZ44" s="55">
        <f t="shared" si="368"/>
        <v>-8905.0408291102322</v>
      </c>
      <c r="FA44" s="55">
        <f t="shared" si="368"/>
        <v>-8733.790043935036</v>
      </c>
      <c r="FB44" s="55">
        <f t="shared" si="368"/>
        <v>-8565.8325430901332</v>
      </c>
      <c r="FC44" s="55">
        <f t="shared" si="368"/>
        <v>-8401.104994184554</v>
      </c>
      <c r="FD44" s="55">
        <f t="shared" si="368"/>
        <v>-8239.5452827579284</v>
      </c>
      <c r="FE44" s="55">
        <f t="shared" si="368"/>
        <v>-8081.0924888587379</v>
      </c>
      <c r="FF44" s="55">
        <f t="shared" si="368"/>
        <v>-7925.6868640729936</v>
      </c>
      <c r="FG44" s="55">
        <f t="shared" si="368"/>
        <v>-7773.2698089946662</v>
      </c>
      <c r="FH44" s="55">
        <f t="shared" si="368"/>
        <v>-7623.7838511293867</v>
      </c>
      <c r="FI44" s="55">
        <f t="shared" si="368"/>
        <v>-7477.1726232230521</v>
      </c>
      <c r="FJ44" s="55">
        <f t="shared" si="368"/>
        <v>-7333.3808420072264</v>
      </c>
      <c r="FK44" s="55">
        <f t="shared" si="368"/>
        <v>-7192.3542873532415</v>
      </c>
      <c r="FL44" s="55">
        <f t="shared" si="368"/>
        <v>-11295.932160697816</v>
      </c>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row>
    <row r="45" spans="1:252" ht="14.25" customHeight="1" x14ac:dyDescent="0.2">
      <c r="B45" s="81" t="s">
        <v>5</v>
      </c>
      <c r="C45" s="94">
        <f>SUM(O45:BL45)</f>
        <v>1</v>
      </c>
      <c r="D45" s="86" t="s">
        <v>13</v>
      </c>
      <c r="E45" s="66"/>
      <c r="F45" s="72"/>
      <c r="G45" s="67"/>
      <c r="H45" s="88">
        <v>-8000</v>
      </c>
      <c r="I45" s="38">
        <f t="shared" ref="I45" si="369">SUM(E45:H45)</f>
        <v>-8000</v>
      </c>
      <c r="J45" s="13">
        <f t="shared" ref="J45" si="370">SUM(DO45:FL45)</f>
        <v>-7846.1538461538466</v>
      </c>
      <c r="K45" s="53">
        <f t="shared" si="9"/>
        <v>-156.92307692307693</v>
      </c>
      <c r="L45" s="2"/>
      <c r="M45" s="95" t="str">
        <f t="shared" si="0"/>
        <v>Plantning</v>
      </c>
      <c r="N45" s="2"/>
      <c r="O45" s="92">
        <v>1</v>
      </c>
      <c r="P45" s="92"/>
      <c r="Q45" s="92"/>
      <c r="R45" s="92"/>
      <c r="S45" s="92"/>
      <c r="T45" s="92"/>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2"/>
      <c r="BN45" s="3" t="str">
        <f t="shared" si="5"/>
        <v>Plantning</v>
      </c>
      <c r="BO45" s="53">
        <f t="shared" ref="BO45:BO64" si="371">$I45*O45</f>
        <v>-8000</v>
      </c>
      <c r="BP45" s="53">
        <f t="shared" ref="BP45:BP64" si="372">$I45*P45</f>
        <v>0</v>
      </c>
      <c r="BQ45" s="53">
        <f t="shared" ref="BQ45:BQ64" si="373">$I45*Q45</f>
        <v>0</v>
      </c>
      <c r="BR45" s="53">
        <f t="shared" ref="BR45:BR64" si="374">$I45*R45</f>
        <v>0</v>
      </c>
      <c r="BS45" s="53">
        <f t="shared" ref="BS45:BS64" si="375">$I45*S45</f>
        <v>0</v>
      </c>
      <c r="BT45" s="53">
        <f t="shared" ref="BT45:BT64" si="376">$I45*T45</f>
        <v>0</v>
      </c>
      <c r="BU45" s="53">
        <f t="shared" ref="BU45:BU64" si="377">$I45*U45</f>
        <v>0</v>
      </c>
      <c r="BV45" s="53">
        <f t="shared" ref="BV45:BV64" si="378">$I45*V45</f>
        <v>0</v>
      </c>
      <c r="BW45" s="53">
        <f t="shared" ref="BW45:BW64" si="379">$I45*W45</f>
        <v>0</v>
      </c>
      <c r="BX45" s="53">
        <f t="shared" ref="BX45:BX64" si="380">$I45*X45</f>
        <v>0</v>
      </c>
      <c r="BY45" s="53">
        <f t="shared" ref="BY45:BY64" si="381">$I45*Y45</f>
        <v>0</v>
      </c>
      <c r="BZ45" s="53">
        <f t="shared" ref="BZ45:BZ64" si="382">$I45*Z45</f>
        <v>0</v>
      </c>
      <c r="CA45" s="53">
        <f t="shared" ref="CA45:CA64" si="383">$I45*AA45</f>
        <v>0</v>
      </c>
      <c r="CB45" s="53">
        <f t="shared" ref="CB45:CB64" si="384">$I45*AB45</f>
        <v>0</v>
      </c>
      <c r="CC45" s="53">
        <f t="shared" ref="CC45:CC64" si="385">$I45*AC45</f>
        <v>0</v>
      </c>
      <c r="CD45" s="53">
        <f t="shared" ref="CD45:CD64" si="386">$I45*AD45</f>
        <v>0</v>
      </c>
      <c r="CE45" s="53">
        <f t="shared" ref="CE45:CE64" si="387">$I45*AE45</f>
        <v>0</v>
      </c>
      <c r="CF45" s="53">
        <f t="shared" ref="CF45:CF64" si="388">$I45*AF45</f>
        <v>0</v>
      </c>
      <c r="CG45" s="53">
        <f t="shared" ref="CG45:CG64" si="389">$I45*AG45</f>
        <v>0</v>
      </c>
      <c r="CH45" s="53">
        <f t="shared" ref="CH45:CH64" si="390">$I45*AH45</f>
        <v>0</v>
      </c>
      <c r="CI45" s="53">
        <f t="shared" ref="CI45:CI64" si="391">$I45*AI45</f>
        <v>0</v>
      </c>
      <c r="CJ45" s="53">
        <f t="shared" ref="CJ45:CJ64" si="392">$I45*AJ45</f>
        <v>0</v>
      </c>
      <c r="CK45" s="53">
        <f t="shared" ref="CK45:CK64" si="393">$I45*AK45</f>
        <v>0</v>
      </c>
      <c r="CL45" s="53">
        <f t="shared" ref="CL45:CL64" si="394">$I45*AL45</f>
        <v>0</v>
      </c>
      <c r="CM45" s="53">
        <f t="shared" ref="CM45:CM64" si="395">$I45*AM45</f>
        <v>0</v>
      </c>
      <c r="CN45" s="53">
        <f t="shared" ref="CN45:CN64" si="396">$I45*AN45</f>
        <v>0</v>
      </c>
      <c r="CO45" s="53">
        <f t="shared" ref="CO45:CO64" si="397">$I45*AO45</f>
        <v>0</v>
      </c>
      <c r="CP45" s="53">
        <f t="shared" ref="CP45:CP64" si="398">$I45*AP45</f>
        <v>0</v>
      </c>
      <c r="CQ45" s="53">
        <f t="shared" ref="CQ45:CQ64" si="399">$I45*AQ45</f>
        <v>0</v>
      </c>
      <c r="CR45" s="53">
        <f t="shared" ref="CR45:CR64" si="400">$I45*AR45</f>
        <v>0</v>
      </c>
      <c r="CS45" s="53">
        <f t="shared" ref="CS45:CS64" si="401">$I45*AS45</f>
        <v>0</v>
      </c>
      <c r="CT45" s="53">
        <f t="shared" ref="CT45:CT64" si="402">$I45*AT45</f>
        <v>0</v>
      </c>
      <c r="CU45" s="53">
        <f t="shared" ref="CU45:CU64" si="403">$I45*AU45</f>
        <v>0</v>
      </c>
      <c r="CV45" s="53">
        <f t="shared" ref="CV45:CV64" si="404">$I45*AV45</f>
        <v>0</v>
      </c>
      <c r="CW45" s="53">
        <f t="shared" ref="CW45:CW64" si="405">$I45*AW45</f>
        <v>0</v>
      </c>
      <c r="CX45" s="53">
        <f t="shared" ref="CX45:CX64" si="406">$I45*AX45</f>
        <v>0</v>
      </c>
      <c r="CY45" s="53">
        <f t="shared" ref="CY45:CY64" si="407">$I45*AY45</f>
        <v>0</v>
      </c>
      <c r="CZ45" s="53">
        <f t="shared" ref="CZ45:CZ64" si="408">$I45*AZ45</f>
        <v>0</v>
      </c>
      <c r="DA45" s="53">
        <f t="shared" ref="DA45:DA64" si="409">$I45*BA45</f>
        <v>0</v>
      </c>
      <c r="DB45" s="53">
        <f t="shared" ref="DB45:DB64" si="410">$I45*BB45</f>
        <v>0</v>
      </c>
      <c r="DC45" s="53">
        <f t="shared" ref="DC45:DC64" si="411">$I45*BC45</f>
        <v>0</v>
      </c>
      <c r="DD45" s="53">
        <f t="shared" ref="DD45:DD64" si="412">$I45*BD45</f>
        <v>0</v>
      </c>
      <c r="DE45" s="53">
        <f t="shared" ref="DE45:DE64" si="413">$I45*BE45</f>
        <v>0</v>
      </c>
      <c r="DF45" s="53">
        <f t="shared" ref="DF45:DF64" si="414">$I45*BF45</f>
        <v>0</v>
      </c>
      <c r="DG45" s="53">
        <f t="shared" ref="DG45:DG64" si="415">$I45*BG45</f>
        <v>0</v>
      </c>
      <c r="DH45" s="53">
        <f t="shared" ref="DH45:DH64" si="416">$I45*BH45</f>
        <v>0</v>
      </c>
      <c r="DI45" s="53">
        <f t="shared" ref="DI45:DI64" si="417">$I45*BI45</f>
        <v>0</v>
      </c>
      <c r="DJ45" s="53">
        <f t="shared" ref="DJ45:DJ64" si="418">$I45*BJ45</f>
        <v>0</v>
      </c>
      <c r="DK45" s="53">
        <f t="shared" ref="DK45:DK64" si="419">$I45*BK45</f>
        <v>0</v>
      </c>
      <c r="DL45" s="53">
        <f t="shared" ref="DL45:DL64" si="420">$I45*BL45</f>
        <v>0</v>
      </c>
      <c r="DN45" s="3" t="str">
        <f t="shared" si="7"/>
        <v>Plantning</v>
      </c>
      <c r="DO45" s="6">
        <f t="shared" ref="DO45:DO64" si="421">BO45*(1+$C$8)^-BO$16</f>
        <v>-7846.1538461538466</v>
      </c>
      <c r="DP45" s="6">
        <f t="shared" ref="DP45:DP64" si="422">BP45*(1+$C$8)^-BP$16</f>
        <v>0</v>
      </c>
      <c r="DQ45" s="6">
        <f t="shared" ref="DQ45:DQ64" si="423">BQ45*(1+$C$8)^-BQ$16</f>
        <v>0</v>
      </c>
      <c r="DR45" s="6">
        <f t="shared" ref="DR45:DR64" si="424">BR45*(1+$C$8)^-BR$16</f>
        <v>0</v>
      </c>
      <c r="DS45" s="6">
        <f t="shared" ref="DS45:DS64" si="425">BS45*(1+$C$8)^-BS$16</f>
        <v>0</v>
      </c>
      <c r="DT45" s="6">
        <f t="shared" ref="DT45:DT64" si="426">BT45*(1+$C$8)^-BT$16</f>
        <v>0</v>
      </c>
      <c r="DU45" s="6">
        <f t="shared" ref="DU45:DU64" si="427">BU45*(1+$C$8)^-BU$16</f>
        <v>0</v>
      </c>
      <c r="DV45" s="6">
        <f t="shared" ref="DV45:DV64" si="428">BV45*(1+$C$8)^-BV$16</f>
        <v>0</v>
      </c>
      <c r="DW45" s="6">
        <f t="shared" ref="DW45:DW64" si="429">BW45*(1+$C$8)^-BW$16</f>
        <v>0</v>
      </c>
      <c r="DX45" s="6">
        <f t="shared" ref="DX45:DX64" si="430">BX45*(1+$C$8)^-BX$16</f>
        <v>0</v>
      </c>
      <c r="DY45" s="6">
        <f t="shared" ref="DY45:DY64" si="431">BY45*(1+$C$8)^-BY$16</f>
        <v>0</v>
      </c>
      <c r="DZ45" s="6">
        <f t="shared" ref="DZ45:DZ64" si="432">BZ45*(1+$C$8)^-BZ$16</f>
        <v>0</v>
      </c>
      <c r="EA45" s="6">
        <f t="shared" ref="EA45:EA64" si="433">CA45*(1+$C$8)^-CA$16</f>
        <v>0</v>
      </c>
      <c r="EB45" s="6">
        <f t="shared" ref="EB45:EB64" si="434">CB45*(1+$C$8)^-CB$16</f>
        <v>0</v>
      </c>
      <c r="EC45" s="6">
        <f t="shared" ref="EC45:EC64" si="435">CC45*(1+$C$8)^-CC$16</f>
        <v>0</v>
      </c>
      <c r="ED45" s="6">
        <f t="shared" ref="ED45:ED64" si="436">CD45*(1+$C$8)^-CD$16</f>
        <v>0</v>
      </c>
      <c r="EE45" s="6">
        <f t="shared" ref="EE45:EE64" si="437">CE45*(1+$C$8)^-CE$16</f>
        <v>0</v>
      </c>
      <c r="EF45" s="6">
        <f t="shared" ref="EF45:EF64" si="438">CF45*(1+$C$8)^-CF$16</f>
        <v>0</v>
      </c>
      <c r="EG45" s="6">
        <f t="shared" ref="EG45:EG64" si="439">CG45*(1+$C$8)^-CG$16</f>
        <v>0</v>
      </c>
      <c r="EH45" s="6">
        <f t="shared" ref="EH45:EH64" si="440">CH45*(1+$C$8)^-CH$16</f>
        <v>0</v>
      </c>
      <c r="EI45" s="6">
        <f t="shared" ref="EI45:EI64" si="441">CI45*(1+$C$8)^-CI$16</f>
        <v>0</v>
      </c>
      <c r="EJ45" s="6">
        <f t="shared" ref="EJ45:EJ64" si="442">CJ45*(1+$C$8)^-CJ$16</f>
        <v>0</v>
      </c>
      <c r="EK45" s="6">
        <f t="shared" ref="EK45:EK64" si="443">CK45*(1+$C$8)^-CK$16</f>
        <v>0</v>
      </c>
      <c r="EL45" s="6">
        <f t="shared" ref="EL45:EL64" si="444">CL45*(1+$C$8)^-CL$16</f>
        <v>0</v>
      </c>
      <c r="EM45" s="6">
        <f t="shared" ref="EM45:EM64" si="445">CM45*(1+$C$8)^-CM$16</f>
        <v>0</v>
      </c>
      <c r="EN45" s="6">
        <f t="shared" ref="EN45:EN64" si="446">CN45*(1+$C$8)^-CN$16</f>
        <v>0</v>
      </c>
      <c r="EO45" s="6">
        <f t="shared" ref="EO45:EO64" si="447">CO45*(1+$C$8)^-CO$16</f>
        <v>0</v>
      </c>
      <c r="EP45" s="6">
        <f t="shared" ref="EP45:EP64" si="448">CP45*(1+$C$8)^-CP$16</f>
        <v>0</v>
      </c>
      <c r="EQ45" s="6">
        <f t="shared" ref="EQ45:EQ64" si="449">CQ45*(1+$C$8)^-CQ$16</f>
        <v>0</v>
      </c>
      <c r="ER45" s="6">
        <f t="shared" ref="ER45:ER64" si="450">CR45*(1+$C$8)^-CR$16</f>
        <v>0</v>
      </c>
      <c r="ES45" s="6">
        <f t="shared" ref="ES45:ES64" si="451">CS45*(1+$C$8)^-CS$16</f>
        <v>0</v>
      </c>
      <c r="ET45" s="6">
        <f t="shared" ref="ET45:ET64" si="452">CT45*(1+$C$8)^-CT$16</f>
        <v>0</v>
      </c>
      <c r="EU45" s="6">
        <f t="shared" ref="EU45:EU64" si="453">CU45*(1+$C$8)^-CU$16</f>
        <v>0</v>
      </c>
      <c r="EV45" s="6">
        <f t="shared" ref="EV45:EV64" si="454">CV45*(1+$C$8)^-CV$16</f>
        <v>0</v>
      </c>
      <c r="EW45" s="6">
        <f t="shared" ref="EW45:EW64" si="455">CW45*(1+$C$8)^-CW$16</f>
        <v>0</v>
      </c>
      <c r="EX45" s="6">
        <f t="shared" ref="EX45:EX64" si="456">CX45*(1+$C$8)^-CX$16</f>
        <v>0</v>
      </c>
      <c r="EY45" s="6">
        <f t="shared" ref="EY45:EY64" si="457">CY45*(1+$C$8)^-CY$16</f>
        <v>0</v>
      </c>
      <c r="EZ45" s="6">
        <f t="shared" ref="EZ45:EZ64" si="458">CZ45*(1+$C$8)^-CZ$16</f>
        <v>0</v>
      </c>
      <c r="FA45" s="6">
        <f t="shared" ref="FA45:FA64" si="459">DA45*(1+$C$8)^-DA$16</f>
        <v>0</v>
      </c>
      <c r="FB45" s="6">
        <f t="shared" ref="FB45:FB64" si="460">DB45*(1+$C$8)^-DB$16</f>
        <v>0</v>
      </c>
      <c r="FC45" s="6">
        <f t="shared" ref="FC45:FC64" si="461">DC45*(1+$C$8)^-DC$16</f>
        <v>0</v>
      </c>
      <c r="FD45" s="6">
        <f t="shared" ref="FD45:FD64" si="462">DD45*(1+$C$8)^-DD$16</f>
        <v>0</v>
      </c>
      <c r="FE45" s="6">
        <f t="shared" ref="FE45:FE64" si="463">DE45*(1+$C$8)^-DE$16</f>
        <v>0</v>
      </c>
      <c r="FF45" s="6">
        <f t="shared" ref="FF45:FF64" si="464">DF45*(1+$C$8)^-DF$16</f>
        <v>0</v>
      </c>
      <c r="FG45" s="6">
        <f t="shared" ref="FG45:FG64" si="465">DG45*(1+$C$8)^-DG$16</f>
        <v>0</v>
      </c>
      <c r="FH45" s="6">
        <f t="shared" ref="FH45:FH64" si="466">DH45*(1+$C$8)^-DH$16</f>
        <v>0</v>
      </c>
      <c r="FI45" s="6">
        <f t="shared" ref="FI45:FI64" si="467">DI45*(1+$C$8)^-DI$16</f>
        <v>0</v>
      </c>
      <c r="FJ45" s="6">
        <f t="shared" ref="FJ45:FJ64" si="468">DJ45*(1+$C$8)^-DJ$16</f>
        <v>0</v>
      </c>
      <c r="FK45" s="6">
        <f t="shared" ref="FK45:FK64" si="469">DK45*(1+$C$8)^-DK$16</f>
        <v>0</v>
      </c>
      <c r="FL45" s="6">
        <f t="shared" ref="FL45:FL64" si="470">DL45*(1+$C$8)^-DL$16</f>
        <v>0</v>
      </c>
      <c r="FN45" s="10">
        <f t="shared" ref="FN45:FN64" si="471">SUM(DO45:FL45)</f>
        <v>-7846.1538461538466</v>
      </c>
      <c r="FO45" s="10">
        <f t="shared" ref="FO45:FO64" si="472">SUM(DO45:FL45)/$C$5</f>
        <v>-156.92307692307693</v>
      </c>
    </row>
    <row r="46" spans="1:252" ht="14.25" customHeight="1" x14ac:dyDescent="0.2">
      <c r="B46" s="81" t="s">
        <v>57</v>
      </c>
      <c r="C46" s="94">
        <f>SUM(O46:BL46)</f>
        <v>0.1</v>
      </c>
      <c r="D46" s="86" t="s">
        <v>13</v>
      </c>
      <c r="E46" s="68"/>
      <c r="F46" s="73"/>
      <c r="G46" s="69"/>
      <c r="H46" s="88">
        <v>-8000</v>
      </c>
      <c r="I46" s="38">
        <f t="shared" ref="I46:I64" si="473">SUM(E46:H46)</f>
        <v>-8000</v>
      </c>
      <c r="J46" s="13">
        <f t="shared" ref="J46:J64" si="474">SUM(DO46:FL46)</f>
        <v>-769.52662721893512</v>
      </c>
      <c r="K46" s="53">
        <f t="shared" ref="K46:K64" si="475">FO46</f>
        <v>-15.390532544378702</v>
      </c>
      <c r="L46" s="2"/>
      <c r="M46" s="95" t="str">
        <f t="shared" si="0"/>
        <v>Efterplantning</v>
      </c>
      <c r="N46" s="2"/>
      <c r="O46" s="92"/>
      <c r="P46" s="92">
        <v>0.1</v>
      </c>
      <c r="Q46" s="92"/>
      <c r="R46" s="92"/>
      <c r="S46" s="92"/>
      <c r="T46" s="92"/>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2"/>
      <c r="BN46" s="3" t="str">
        <f t="shared" si="5"/>
        <v>Efterplantning</v>
      </c>
      <c r="BO46" s="53">
        <f t="shared" si="371"/>
        <v>0</v>
      </c>
      <c r="BP46" s="53">
        <f t="shared" si="372"/>
        <v>-800</v>
      </c>
      <c r="BQ46" s="53">
        <f t="shared" si="373"/>
        <v>0</v>
      </c>
      <c r="BR46" s="53">
        <f t="shared" si="374"/>
        <v>0</v>
      </c>
      <c r="BS46" s="53">
        <f t="shared" si="375"/>
        <v>0</v>
      </c>
      <c r="BT46" s="53">
        <f t="shared" si="376"/>
        <v>0</v>
      </c>
      <c r="BU46" s="53">
        <f t="shared" si="377"/>
        <v>0</v>
      </c>
      <c r="BV46" s="53">
        <f t="shared" si="378"/>
        <v>0</v>
      </c>
      <c r="BW46" s="53">
        <f t="shared" si="379"/>
        <v>0</v>
      </c>
      <c r="BX46" s="53">
        <f t="shared" si="380"/>
        <v>0</v>
      </c>
      <c r="BY46" s="53">
        <f t="shared" si="381"/>
        <v>0</v>
      </c>
      <c r="BZ46" s="53">
        <f t="shared" si="382"/>
        <v>0</v>
      </c>
      <c r="CA46" s="53">
        <f t="shared" si="383"/>
        <v>0</v>
      </c>
      <c r="CB46" s="53">
        <f t="shared" si="384"/>
        <v>0</v>
      </c>
      <c r="CC46" s="53">
        <f t="shared" si="385"/>
        <v>0</v>
      </c>
      <c r="CD46" s="53">
        <f t="shared" si="386"/>
        <v>0</v>
      </c>
      <c r="CE46" s="53">
        <f t="shared" si="387"/>
        <v>0</v>
      </c>
      <c r="CF46" s="53">
        <f t="shared" si="388"/>
        <v>0</v>
      </c>
      <c r="CG46" s="53">
        <f t="shared" si="389"/>
        <v>0</v>
      </c>
      <c r="CH46" s="53">
        <f t="shared" si="390"/>
        <v>0</v>
      </c>
      <c r="CI46" s="53">
        <f t="shared" si="391"/>
        <v>0</v>
      </c>
      <c r="CJ46" s="53">
        <f t="shared" si="392"/>
        <v>0</v>
      </c>
      <c r="CK46" s="53">
        <f t="shared" si="393"/>
        <v>0</v>
      </c>
      <c r="CL46" s="53">
        <f t="shared" si="394"/>
        <v>0</v>
      </c>
      <c r="CM46" s="53">
        <f t="shared" si="395"/>
        <v>0</v>
      </c>
      <c r="CN46" s="53">
        <f t="shared" si="396"/>
        <v>0</v>
      </c>
      <c r="CO46" s="53">
        <f t="shared" si="397"/>
        <v>0</v>
      </c>
      <c r="CP46" s="53">
        <f t="shared" si="398"/>
        <v>0</v>
      </c>
      <c r="CQ46" s="53">
        <f t="shared" si="399"/>
        <v>0</v>
      </c>
      <c r="CR46" s="53">
        <f t="shared" si="400"/>
        <v>0</v>
      </c>
      <c r="CS46" s="53">
        <f t="shared" si="401"/>
        <v>0</v>
      </c>
      <c r="CT46" s="53">
        <f t="shared" si="402"/>
        <v>0</v>
      </c>
      <c r="CU46" s="53">
        <f t="shared" si="403"/>
        <v>0</v>
      </c>
      <c r="CV46" s="53">
        <f t="shared" si="404"/>
        <v>0</v>
      </c>
      <c r="CW46" s="53">
        <f t="shared" si="405"/>
        <v>0</v>
      </c>
      <c r="CX46" s="53">
        <f t="shared" si="406"/>
        <v>0</v>
      </c>
      <c r="CY46" s="53">
        <f t="shared" si="407"/>
        <v>0</v>
      </c>
      <c r="CZ46" s="53">
        <f t="shared" si="408"/>
        <v>0</v>
      </c>
      <c r="DA46" s="53">
        <f t="shared" si="409"/>
        <v>0</v>
      </c>
      <c r="DB46" s="53">
        <f t="shared" si="410"/>
        <v>0</v>
      </c>
      <c r="DC46" s="53">
        <f t="shared" si="411"/>
        <v>0</v>
      </c>
      <c r="DD46" s="53">
        <f t="shared" si="412"/>
        <v>0</v>
      </c>
      <c r="DE46" s="53">
        <f t="shared" si="413"/>
        <v>0</v>
      </c>
      <c r="DF46" s="53">
        <f t="shared" si="414"/>
        <v>0</v>
      </c>
      <c r="DG46" s="53">
        <f t="shared" si="415"/>
        <v>0</v>
      </c>
      <c r="DH46" s="53">
        <f t="shared" si="416"/>
        <v>0</v>
      </c>
      <c r="DI46" s="53">
        <f t="shared" si="417"/>
        <v>0</v>
      </c>
      <c r="DJ46" s="53">
        <f t="shared" si="418"/>
        <v>0</v>
      </c>
      <c r="DK46" s="53">
        <f t="shared" si="419"/>
        <v>0</v>
      </c>
      <c r="DL46" s="53">
        <f t="shared" si="420"/>
        <v>0</v>
      </c>
      <c r="DN46" s="3" t="str">
        <f t="shared" si="7"/>
        <v>Efterplantning</v>
      </c>
      <c r="DO46" s="6">
        <f t="shared" si="421"/>
        <v>0</v>
      </c>
      <c r="DP46" s="6">
        <f t="shared" si="422"/>
        <v>-769.52662721893512</v>
      </c>
      <c r="DQ46" s="6">
        <f t="shared" si="423"/>
        <v>0</v>
      </c>
      <c r="DR46" s="6">
        <f t="shared" si="424"/>
        <v>0</v>
      </c>
      <c r="DS46" s="6">
        <f t="shared" si="425"/>
        <v>0</v>
      </c>
      <c r="DT46" s="6">
        <f t="shared" si="426"/>
        <v>0</v>
      </c>
      <c r="DU46" s="6">
        <f t="shared" si="427"/>
        <v>0</v>
      </c>
      <c r="DV46" s="6">
        <f t="shared" si="428"/>
        <v>0</v>
      </c>
      <c r="DW46" s="6">
        <f t="shared" si="429"/>
        <v>0</v>
      </c>
      <c r="DX46" s="6">
        <f t="shared" si="430"/>
        <v>0</v>
      </c>
      <c r="DY46" s="6">
        <f t="shared" si="431"/>
        <v>0</v>
      </c>
      <c r="DZ46" s="6">
        <f t="shared" si="432"/>
        <v>0</v>
      </c>
      <c r="EA46" s="6">
        <f t="shared" si="433"/>
        <v>0</v>
      </c>
      <c r="EB46" s="6">
        <f t="shared" si="434"/>
        <v>0</v>
      </c>
      <c r="EC46" s="6">
        <f t="shared" si="435"/>
        <v>0</v>
      </c>
      <c r="ED46" s="6">
        <f t="shared" si="436"/>
        <v>0</v>
      </c>
      <c r="EE46" s="6">
        <f t="shared" si="437"/>
        <v>0</v>
      </c>
      <c r="EF46" s="6">
        <f t="shared" si="438"/>
        <v>0</v>
      </c>
      <c r="EG46" s="6">
        <f t="shared" si="439"/>
        <v>0</v>
      </c>
      <c r="EH46" s="6">
        <f t="shared" si="440"/>
        <v>0</v>
      </c>
      <c r="EI46" s="6">
        <f t="shared" si="441"/>
        <v>0</v>
      </c>
      <c r="EJ46" s="6">
        <f t="shared" si="442"/>
        <v>0</v>
      </c>
      <c r="EK46" s="6">
        <f t="shared" si="443"/>
        <v>0</v>
      </c>
      <c r="EL46" s="6">
        <f t="shared" si="444"/>
        <v>0</v>
      </c>
      <c r="EM46" s="6">
        <f t="shared" si="445"/>
        <v>0</v>
      </c>
      <c r="EN46" s="6">
        <f t="shared" si="446"/>
        <v>0</v>
      </c>
      <c r="EO46" s="6">
        <f t="shared" si="447"/>
        <v>0</v>
      </c>
      <c r="EP46" s="6">
        <f t="shared" si="448"/>
        <v>0</v>
      </c>
      <c r="EQ46" s="6">
        <f t="shared" si="449"/>
        <v>0</v>
      </c>
      <c r="ER46" s="6">
        <f t="shared" si="450"/>
        <v>0</v>
      </c>
      <c r="ES46" s="6">
        <f t="shared" si="451"/>
        <v>0</v>
      </c>
      <c r="ET46" s="6">
        <f t="shared" si="452"/>
        <v>0</v>
      </c>
      <c r="EU46" s="6">
        <f t="shared" si="453"/>
        <v>0</v>
      </c>
      <c r="EV46" s="6">
        <f t="shared" si="454"/>
        <v>0</v>
      </c>
      <c r="EW46" s="6">
        <f t="shared" si="455"/>
        <v>0</v>
      </c>
      <c r="EX46" s="6">
        <f t="shared" si="456"/>
        <v>0</v>
      </c>
      <c r="EY46" s="6">
        <f t="shared" si="457"/>
        <v>0</v>
      </c>
      <c r="EZ46" s="6">
        <f t="shared" si="458"/>
        <v>0</v>
      </c>
      <c r="FA46" s="6">
        <f t="shared" si="459"/>
        <v>0</v>
      </c>
      <c r="FB46" s="6">
        <f t="shared" si="460"/>
        <v>0</v>
      </c>
      <c r="FC46" s="6">
        <f t="shared" si="461"/>
        <v>0</v>
      </c>
      <c r="FD46" s="6">
        <f t="shared" si="462"/>
        <v>0</v>
      </c>
      <c r="FE46" s="6">
        <f t="shared" si="463"/>
        <v>0</v>
      </c>
      <c r="FF46" s="6">
        <f t="shared" si="464"/>
        <v>0</v>
      </c>
      <c r="FG46" s="6">
        <f t="shared" si="465"/>
        <v>0</v>
      </c>
      <c r="FH46" s="6">
        <f t="shared" si="466"/>
        <v>0</v>
      </c>
      <c r="FI46" s="6">
        <f t="shared" si="467"/>
        <v>0</v>
      </c>
      <c r="FJ46" s="6">
        <f t="shared" si="468"/>
        <v>0</v>
      </c>
      <c r="FK46" s="6">
        <f t="shared" si="469"/>
        <v>0</v>
      </c>
      <c r="FL46" s="6">
        <f t="shared" si="470"/>
        <v>0</v>
      </c>
      <c r="FN46" s="10">
        <f t="shared" si="471"/>
        <v>-769.52662721893512</v>
      </c>
      <c r="FO46" s="10">
        <f t="shared" si="472"/>
        <v>-15.390532544378702</v>
      </c>
    </row>
    <row r="47" spans="1:252" x14ac:dyDescent="0.2">
      <c r="B47" s="81" t="s">
        <v>58</v>
      </c>
      <c r="C47" s="94">
        <f>SUM(O47:BL47)</f>
        <v>27</v>
      </c>
      <c r="D47" s="86" t="s">
        <v>13</v>
      </c>
      <c r="E47" s="68"/>
      <c r="F47" s="73"/>
      <c r="G47" s="69"/>
      <c r="H47" s="88">
        <v>-400</v>
      </c>
      <c r="I47" s="38">
        <f t="shared" si="473"/>
        <v>-400</v>
      </c>
      <c r="J47" s="13">
        <f t="shared" si="474"/>
        <v>-10345.801256521132</v>
      </c>
      <c r="K47" s="53">
        <f t="shared" si="475"/>
        <v>-206.91602513042264</v>
      </c>
      <c r="L47" s="2"/>
      <c r="M47" s="95" t="str">
        <f t="shared" si="0"/>
        <v>Renholdelse ukrudt</v>
      </c>
      <c r="N47" s="2"/>
      <c r="O47" s="92">
        <v>8</v>
      </c>
      <c r="P47" s="92">
        <v>8</v>
      </c>
      <c r="Q47" s="92">
        <v>8</v>
      </c>
      <c r="R47" s="92">
        <v>3</v>
      </c>
      <c r="S47" s="92"/>
      <c r="T47" s="92"/>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2"/>
      <c r="BN47" s="3" t="str">
        <f t="shared" si="5"/>
        <v>Renholdelse ukrudt</v>
      </c>
      <c r="BO47" s="53">
        <f t="shared" si="371"/>
        <v>-3200</v>
      </c>
      <c r="BP47" s="53">
        <f t="shared" si="372"/>
        <v>-3200</v>
      </c>
      <c r="BQ47" s="53">
        <f t="shared" si="373"/>
        <v>-3200</v>
      </c>
      <c r="BR47" s="53">
        <f t="shared" si="374"/>
        <v>-1200</v>
      </c>
      <c r="BS47" s="53">
        <f t="shared" si="375"/>
        <v>0</v>
      </c>
      <c r="BT47" s="53">
        <f t="shared" si="376"/>
        <v>0</v>
      </c>
      <c r="BU47" s="53">
        <f t="shared" si="377"/>
        <v>0</v>
      </c>
      <c r="BV47" s="53">
        <f t="shared" si="378"/>
        <v>0</v>
      </c>
      <c r="BW47" s="53">
        <f t="shared" si="379"/>
        <v>0</v>
      </c>
      <c r="BX47" s="53">
        <f t="shared" si="380"/>
        <v>0</v>
      </c>
      <c r="BY47" s="53">
        <f t="shared" si="381"/>
        <v>0</v>
      </c>
      <c r="BZ47" s="53">
        <f t="shared" si="382"/>
        <v>0</v>
      </c>
      <c r="CA47" s="53">
        <f t="shared" si="383"/>
        <v>0</v>
      </c>
      <c r="CB47" s="53">
        <f t="shared" si="384"/>
        <v>0</v>
      </c>
      <c r="CC47" s="53">
        <f t="shared" si="385"/>
        <v>0</v>
      </c>
      <c r="CD47" s="53">
        <f t="shared" si="386"/>
        <v>0</v>
      </c>
      <c r="CE47" s="53">
        <f t="shared" si="387"/>
        <v>0</v>
      </c>
      <c r="CF47" s="53">
        <f t="shared" si="388"/>
        <v>0</v>
      </c>
      <c r="CG47" s="53">
        <f t="shared" si="389"/>
        <v>0</v>
      </c>
      <c r="CH47" s="53">
        <f t="shared" si="390"/>
        <v>0</v>
      </c>
      <c r="CI47" s="53">
        <f t="shared" si="391"/>
        <v>0</v>
      </c>
      <c r="CJ47" s="53">
        <f t="shared" si="392"/>
        <v>0</v>
      </c>
      <c r="CK47" s="53">
        <f t="shared" si="393"/>
        <v>0</v>
      </c>
      <c r="CL47" s="53">
        <f t="shared" si="394"/>
        <v>0</v>
      </c>
      <c r="CM47" s="53">
        <f t="shared" si="395"/>
        <v>0</v>
      </c>
      <c r="CN47" s="53">
        <f t="shared" si="396"/>
        <v>0</v>
      </c>
      <c r="CO47" s="53">
        <f t="shared" si="397"/>
        <v>0</v>
      </c>
      <c r="CP47" s="53">
        <f t="shared" si="398"/>
        <v>0</v>
      </c>
      <c r="CQ47" s="53">
        <f t="shared" si="399"/>
        <v>0</v>
      </c>
      <c r="CR47" s="53">
        <f t="shared" si="400"/>
        <v>0</v>
      </c>
      <c r="CS47" s="53">
        <f t="shared" si="401"/>
        <v>0</v>
      </c>
      <c r="CT47" s="53">
        <f t="shared" si="402"/>
        <v>0</v>
      </c>
      <c r="CU47" s="53">
        <f t="shared" si="403"/>
        <v>0</v>
      </c>
      <c r="CV47" s="53">
        <f t="shared" si="404"/>
        <v>0</v>
      </c>
      <c r="CW47" s="53">
        <f t="shared" si="405"/>
        <v>0</v>
      </c>
      <c r="CX47" s="53">
        <f t="shared" si="406"/>
        <v>0</v>
      </c>
      <c r="CY47" s="53">
        <f t="shared" si="407"/>
        <v>0</v>
      </c>
      <c r="CZ47" s="53">
        <f t="shared" si="408"/>
        <v>0</v>
      </c>
      <c r="DA47" s="53">
        <f t="shared" si="409"/>
        <v>0</v>
      </c>
      <c r="DB47" s="53">
        <f t="shared" si="410"/>
        <v>0</v>
      </c>
      <c r="DC47" s="53">
        <f t="shared" si="411"/>
        <v>0</v>
      </c>
      <c r="DD47" s="53">
        <f t="shared" si="412"/>
        <v>0</v>
      </c>
      <c r="DE47" s="53">
        <f t="shared" si="413"/>
        <v>0</v>
      </c>
      <c r="DF47" s="53">
        <f t="shared" si="414"/>
        <v>0</v>
      </c>
      <c r="DG47" s="53">
        <f t="shared" si="415"/>
        <v>0</v>
      </c>
      <c r="DH47" s="53">
        <f t="shared" si="416"/>
        <v>0</v>
      </c>
      <c r="DI47" s="53">
        <f t="shared" si="417"/>
        <v>0</v>
      </c>
      <c r="DJ47" s="53">
        <f t="shared" si="418"/>
        <v>0</v>
      </c>
      <c r="DK47" s="53">
        <f t="shared" si="419"/>
        <v>0</v>
      </c>
      <c r="DL47" s="53">
        <f t="shared" si="420"/>
        <v>0</v>
      </c>
      <c r="DN47" s="3" t="str">
        <f t="shared" si="7"/>
        <v>Renholdelse ukrudt</v>
      </c>
      <c r="DO47" s="6">
        <f t="shared" si="421"/>
        <v>-3138.4615384615386</v>
      </c>
      <c r="DP47" s="6">
        <f t="shared" si="422"/>
        <v>-3078.1065088757405</v>
      </c>
      <c r="DQ47" s="6">
        <f t="shared" si="423"/>
        <v>-3018.9121529358222</v>
      </c>
      <c r="DR47" s="6">
        <f t="shared" si="424"/>
        <v>-1110.321056248031</v>
      </c>
      <c r="DS47" s="6">
        <f t="shared" si="425"/>
        <v>0</v>
      </c>
      <c r="DT47" s="6">
        <f t="shared" si="426"/>
        <v>0</v>
      </c>
      <c r="DU47" s="6">
        <f t="shared" si="427"/>
        <v>0</v>
      </c>
      <c r="DV47" s="6">
        <f t="shared" si="428"/>
        <v>0</v>
      </c>
      <c r="DW47" s="6">
        <f t="shared" si="429"/>
        <v>0</v>
      </c>
      <c r="DX47" s="6">
        <f t="shared" si="430"/>
        <v>0</v>
      </c>
      <c r="DY47" s="6">
        <f t="shared" si="431"/>
        <v>0</v>
      </c>
      <c r="DZ47" s="6">
        <f t="shared" si="432"/>
        <v>0</v>
      </c>
      <c r="EA47" s="6">
        <f t="shared" si="433"/>
        <v>0</v>
      </c>
      <c r="EB47" s="6">
        <f t="shared" si="434"/>
        <v>0</v>
      </c>
      <c r="EC47" s="6">
        <f t="shared" si="435"/>
        <v>0</v>
      </c>
      <c r="ED47" s="6">
        <f t="shared" si="436"/>
        <v>0</v>
      </c>
      <c r="EE47" s="6">
        <f t="shared" si="437"/>
        <v>0</v>
      </c>
      <c r="EF47" s="6">
        <f t="shared" si="438"/>
        <v>0</v>
      </c>
      <c r="EG47" s="6">
        <f t="shared" si="439"/>
        <v>0</v>
      </c>
      <c r="EH47" s="6">
        <f t="shared" si="440"/>
        <v>0</v>
      </c>
      <c r="EI47" s="6">
        <f t="shared" si="441"/>
        <v>0</v>
      </c>
      <c r="EJ47" s="6">
        <f t="shared" si="442"/>
        <v>0</v>
      </c>
      <c r="EK47" s="6">
        <f t="shared" si="443"/>
        <v>0</v>
      </c>
      <c r="EL47" s="6">
        <f t="shared" si="444"/>
        <v>0</v>
      </c>
      <c r="EM47" s="6">
        <f t="shared" si="445"/>
        <v>0</v>
      </c>
      <c r="EN47" s="6">
        <f t="shared" si="446"/>
        <v>0</v>
      </c>
      <c r="EO47" s="6">
        <f t="shared" si="447"/>
        <v>0</v>
      </c>
      <c r="EP47" s="6">
        <f t="shared" si="448"/>
        <v>0</v>
      </c>
      <c r="EQ47" s="6">
        <f t="shared" si="449"/>
        <v>0</v>
      </c>
      <c r="ER47" s="6">
        <f t="shared" si="450"/>
        <v>0</v>
      </c>
      <c r="ES47" s="6">
        <f t="shared" si="451"/>
        <v>0</v>
      </c>
      <c r="ET47" s="6">
        <f t="shared" si="452"/>
        <v>0</v>
      </c>
      <c r="EU47" s="6">
        <f t="shared" si="453"/>
        <v>0</v>
      </c>
      <c r="EV47" s="6">
        <f t="shared" si="454"/>
        <v>0</v>
      </c>
      <c r="EW47" s="6">
        <f t="shared" si="455"/>
        <v>0</v>
      </c>
      <c r="EX47" s="6">
        <f t="shared" si="456"/>
        <v>0</v>
      </c>
      <c r="EY47" s="6">
        <f t="shared" si="457"/>
        <v>0</v>
      </c>
      <c r="EZ47" s="6">
        <f t="shared" si="458"/>
        <v>0</v>
      </c>
      <c r="FA47" s="6">
        <f t="shared" si="459"/>
        <v>0</v>
      </c>
      <c r="FB47" s="6">
        <f t="shared" si="460"/>
        <v>0</v>
      </c>
      <c r="FC47" s="6">
        <f t="shared" si="461"/>
        <v>0</v>
      </c>
      <c r="FD47" s="6">
        <f t="shared" si="462"/>
        <v>0</v>
      </c>
      <c r="FE47" s="6">
        <f t="shared" si="463"/>
        <v>0</v>
      </c>
      <c r="FF47" s="6">
        <f t="shared" si="464"/>
        <v>0</v>
      </c>
      <c r="FG47" s="6">
        <f t="shared" si="465"/>
        <v>0</v>
      </c>
      <c r="FH47" s="6">
        <f t="shared" si="466"/>
        <v>0</v>
      </c>
      <c r="FI47" s="6">
        <f t="shared" si="467"/>
        <v>0</v>
      </c>
      <c r="FJ47" s="6">
        <f t="shared" si="468"/>
        <v>0</v>
      </c>
      <c r="FK47" s="6">
        <f t="shared" si="469"/>
        <v>0</v>
      </c>
      <c r="FL47" s="6">
        <f t="shared" si="470"/>
        <v>0</v>
      </c>
      <c r="FN47" s="10">
        <f t="shared" si="471"/>
        <v>-10345.801256521132</v>
      </c>
      <c r="FO47" s="10">
        <f t="shared" si="472"/>
        <v>-206.91602513042264</v>
      </c>
    </row>
    <row r="48" spans="1:252" x14ac:dyDescent="0.2">
      <c r="B48" s="81" t="s">
        <v>81</v>
      </c>
      <c r="C48" s="94">
        <f t="shared" ref="C48:C64" si="476">SUM(O48:BL48)</f>
        <v>368</v>
      </c>
      <c r="D48" s="86" t="s">
        <v>13</v>
      </c>
      <c r="E48" s="68"/>
      <c r="F48" s="73"/>
      <c r="G48" s="69"/>
      <c r="H48" s="88">
        <v>-500</v>
      </c>
      <c r="I48" s="38">
        <f t="shared" si="473"/>
        <v>-500</v>
      </c>
      <c r="J48" s="13">
        <f t="shared" si="474"/>
        <v>-111491.53980416573</v>
      </c>
      <c r="K48" s="53">
        <f t="shared" si="475"/>
        <v>-2229.8307960833145</v>
      </c>
      <c r="L48" s="2"/>
      <c r="M48" s="95" t="str">
        <f t="shared" si="0"/>
        <v>Slåning græs</v>
      </c>
      <c r="N48" s="2"/>
      <c r="O48" s="92"/>
      <c r="P48" s="92"/>
      <c r="Q48" s="92"/>
      <c r="R48" s="92"/>
      <c r="S48" s="92">
        <v>8</v>
      </c>
      <c r="T48" s="92">
        <v>8</v>
      </c>
      <c r="U48" s="93">
        <v>8</v>
      </c>
      <c r="V48" s="93">
        <v>8</v>
      </c>
      <c r="W48" s="93">
        <v>8</v>
      </c>
      <c r="X48" s="93">
        <v>8</v>
      </c>
      <c r="Y48" s="93">
        <v>8</v>
      </c>
      <c r="Z48" s="93">
        <v>8</v>
      </c>
      <c r="AA48" s="93">
        <v>8</v>
      </c>
      <c r="AB48" s="93">
        <v>8</v>
      </c>
      <c r="AC48" s="93">
        <v>8</v>
      </c>
      <c r="AD48" s="93">
        <v>8</v>
      </c>
      <c r="AE48" s="93">
        <v>8</v>
      </c>
      <c r="AF48" s="93">
        <v>8</v>
      </c>
      <c r="AG48" s="93">
        <v>8</v>
      </c>
      <c r="AH48" s="93">
        <v>8</v>
      </c>
      <c r="AI48" s="93">
        <v>8</v>
      </c>
      <c r="AJ48" s="93">
        <v>8</v>
      </c>
      <c r="AK48" s="93">
        <v>8</v>
      </c>
      <c r="AL48" s="93">
        <v>8</v>
      </c>
      <c r="AM48" s="93">
        <v>8</v>
      </c>
      <c r="AN48" s="93">
        <v>8</v>
      </c>
      <c r="AO48" s="93">
        <v>8</v>
      </c>
      <c r="AP48" s="93">
        <v>8</v>
      </c>
      <c r="AQ48" s="93">
        <v>8</v>
      </c>
      <c r="AR48" s="93">
        <v>8</v>
      </c>
      <c r="AS48" s="93">
        <v>8</v>
      </c>
      <c r="AT48" s="93">
        <v>8</v>
      </c>
      <c r="AU48" s="93">
        <v>8</v>
      </c>
      <c r="AV48" s="93">
        <v>8</v>
      </c>
      <c r="AW48" s="93">
        <v>8</v>
      </c>
      <c r="AX48" s="93">
        <v>8</v>
      </c>
      <c r="AY48" s="93">
        <v>8</v>
      </c>
      <c r="AZ48" s="93">
        <v>8</v>
      </c>
      <c r="BA48" s="93">
        <v>8</v>
      </c>
      <c r="BB48" s="93">
        <v>8</v>
      </c>
      <c r="BC48" s="93">
        <v>8</v>
      </c>
      <c r="BD48" s="93">
        <v>8</v>
      </c>
      <c r="BE48" s="93">
        <v>8</v>
      </c>
      <c r="BF48" s="93">
        <v>8</v>
      </c>
      <c r="BG48" s="93">
        <v>8</v>
      </c>
      <c r="BH48" s="93">
        <v>8</v>
      </c>
      <c r="BI48" s="93">
        <v>8</v>
      </c>
      <c r="BJ48" s="93">
        <v>8</v>
      </c>
      <c r="BK48" s="93">
        <v>8</v>
      </c>
      <c r="BL48" s="93">
        <v>8</v>
      </c>
      <c r="BM48" s="2"/>
      <c r="BN48" s="3" t="str">
        <f t="shared" si="5"/>
        <v>Slåning græs</v>
      </c>
      <c r="BO48" s="53">
        <f t="shared" si="371"/>
        <v>0</v>
      </c>
      <c r="BP48" s="53">
        <f t="shared" si="372"/>
        <v>0</v>
      </c>
      <c r="BQ48" s="53">
        <f t="shared" si="373"/>
        <v>0</v>
      </c>
      <c r="BR48" s="53">
        <f t="shared" si="374"/>
        <v>0</v>
      </c>
      <c r="BS48" s="53">
        <f t="shared" si="375"/>
        <v>-4000</v>
      </c>
      <c r="BT48" s="53">
        <f t="shared" si="376"/>
        <v>-4000</v>
      </c>
      <c r="BU48" s="53">
        <f t="shared" si="377"/>
        <v>-4000</v>
      </c>
      <c r="BV48" s="53">
        <f t="shared" si="378"/>
        <v>-4000</v>
      </c>
      <c r="BW48" s="53">
        <f t="shared" si="379"/>
        <v>-4000</v>
      </c>
      <c r="BX48" s="53">
        <f t="shared" si="380"/>
        <v>-4000</v>
      </c>
      <c r="BY48" s="53">
        <f t="shared" si="381"/>
        <v>-4000</v>
      </c>
      <c r="BZ48" s="53">
        <f t="shared" si="382"/>
        <v>-4000</v>
      </c>
      <c r="CA48" s="53">
        <f t="shared" si="383"/>
        <v>-4000</v>
      </c>
      <c r="CB48" s="53">
        <f t="shared" si="384"/>
        <v>-4000</v>
      </c>
      <c r="CC48" s="53">
        <f t="shared" si="385"/>
        <v>-4000</v>
      </c>
      <c r="CD48" s="53">
        <f t="shared" si="386"/>
        <v>-4000</v>
      </c>
      <c r="CE48" s="53">
        <f t="shared" si="387"/>
        <v>-4000</v>
      </c>
      <c r="CF48" s="53">
        <f t="shared" si="388"/>
        <v>-4000</v>
      </c>
      <c r="CG48" s="53">
        <f t="shared" si="389"/>
        <v>-4000</v>
      </c>
      <c r="CH48" s="53">
        <f t="shared" si="390"/>
        <v>-4000</v>
      </c>
      <c r="CI48" s="53">
        <f t="shared" si="391"/>
        <v>-4000</v>
      </c>
      <c r="CJ48" s="53">
        <f t="shared" si="392"/>
        <v>-4000</v>
      </c>
      <c r="CK48" s="53">
        <f t="shared" si="393"/>
        <v>-4000</v>
      </c>
      <c r="CL48" s="53">
        <f t="shared" si="394"/>
        <v>-4000</v>
      </c>
      <c r="CM48" s="53">
        <f t="shared" si="395"/>
        <v>-4000</v>
      </c>
      <c r="CN48" s="53">
        <f t="shared" si="396"/>
        <v>-4000</v>
      </c>
      <c r="CO48" s="53">
        <f t="shared" si="397"/>
        <v>-4000</v>
      </c>
      <c r="CP48" s="53">
        <f t="shared" si="398"/>
        <v>-4000</v>
      </c>
      <c r="CQ48" s="53">
        <f t="shared" si="399"/>
        <v>-4000</v>
      </c>
      <c r="CR48" s="53">
        <f t="shared" si="400"/>
        <v>-4000</v>
      </c>
      <c r="CS48" s="53">
        <f t="shared" si="401"/>
        <v>-4000</v>
      </c>
      <c r="CT48" s="53">
        <f t="shared" si="402"/>
        <v>-4000</v>
      </c>
      <c r="CU48" s="53">
        <f t="shared" si="403"/>
        <v>-4000</v>
      </c>
      <c r="CV48" s="53">
        <f t="shared" si="404"/>
        <v>-4000</v>
      </c>
      <c r="CW48" s="53">
        <f t="shared" si="405"/>
        <v>-4000</v>
      </c>
      <c r="CX48" s="53">
        <f t="shared" si="406"/>
        <v>-4000</v>
      </c>
      <c r="CY48" s="53">
        <f t="shared" si="407"/>
        <v>-4000</v>
      </c>
      <c r="CZ48" s="53">
        <f t="shared" si="408"/>
        <v>-4000</v>
      </c>
      <c r="DA48" s="53">
        <f t="shared" si="409"/>
        <v>-4000</v>
      </c>
      <c r="DB48" s="53">
        <f t="shared" si="410"/>
        <v>-4000</v>
      </c>
      <c r="DC48" s="53">
        <f t="shared" si="411"/>
        <v>-4000</v>
      </c>
      <c r="DD48" s="53">
        <f t="shared" si="412"/>
        <v>-4000</v>
      </c>
      <c r="DE48" s="53">
        <f t="shared" si="413"/>
        <v>-4000</v>
      </c>
      <c r="DF48" s="53">
        <f t="shared" si="414"/>
        <v>-4000</v>
      </c>
      <c r="DG48" s="53">
        <f t="shared" si="415"/>
        <v>-4000</v>
      </c>
      <c r="DH48" s="53">
        <f t="shared" si="416"/>
        <v>-4000</v>
      </c>
      <c r="DI48" s="53">
        <f t="shared" si="417"/>
        <v>-4000</v>
      </c>
      <c r="DJ48" s="53">
        <f t="shared" si="418"/>
        <v>-4000</v>
      </c>
      <c r="DK48" s="53">
        <f t="shared" si="419"/>
        <v>-4000</v>
      </c>
      <c r="DL48" s="53">
        <f t="shared" si="420"/>
        <v>-4000</v>
      </c>
      <c r="DN48" s="3" t="str">
        <f t="shared" si="7"/>
        <v>Slåning græs</v>
      </c>
      <c r="DO48" s="6">
        <f t="shared" si="421"/>
        <v>0</v>
      </c>
      <c r="DP48" s="6">
        <f t="shared" si="422"/>
        <v>0</v>
      </c>
      <c r="DQ48" s="6">
        <f t="shared" si="423"/>
        <v>0</v>
      </c>
      <c r="DR48" s="6">
        <f t="shared" si="424"/>
        <v>0</v>
      </c>
      <c r="DS48" s="6">
        <f t="shared" si="425"/>
        <v>-3629.8957608108703</v>
      </c>
      <c r="DT48" s="6">
        <f t="shared" si="426"/>
        <v>-3560.0900731029701</v>
      </c>
      <c r="DU48" s="6">
        <f t="shared" si="427"/>
        <v>-3491.6268024663746</v>
      </c>
      <c r="DV48" s="6">
        <f t="shared" si="428"/>
        <v>-3424.4801331881754</v>
      </c>
      <c r="DW48" s="6">
        <f t="shared" si="429"/>
        <v>-3358.6247460114801</v>
      </c>
      <c r="DX48" s="6">
        <f t="shared" si="430"/>
        <v>-3294.0358085881826</v>
      </c>
      <c r="DY48" s="6">
        <f t="shared" si="431"/>
        <v>-3230.6889661153327</v>
      </c>
      <c r="DZ48" s="6">
        <f t="shared" si="432"/>
        <v>-3168.5603321515773</v>
      </c>
      <c r="EA48" s="6">
        <f t="shared" si="433"/>
        <v>-3107.6264796102005</v>
      </c>
      <c r="EB48" s="6">
        <f t="shared" si="434"/>
        <v>-3047.8644319253899</v>
      </c>
      <c r="EC48" s="6">
        <f t="shared" si="435"/>
        <v>-2989.2516543883635</v>
      </c>
      <c r="ED48" s="6">
        <f t="shared" si="436"/>
        <v>-2931.7660456501262</v>
      </c>
      <c r="EE48" s="6">
        <f t="shared" si="437"/>
        <v>-2875.3859293876239</v>
      </c>
      <c r="EF48" s="6">
        <f t="shared" si="438"/>
        <v>-2820.0900461301699</v>
      </c>
      <c r="EG48" s="6">
        <f t="shared" si="439"/>
        <v>-2765.8575452430514</v>
      </c>
      <c r="EH48" s="6">
        <f t="shared" si="440"/>
        <v>-2712.6679770653004</v>
      </c>
      <c r="EI48" s="6">
        <f t="shared" si="441"/>
        <v>-2660.5012851986603</v>
      </c>
      <c r="EJ48" s="6">
        <f t="shared" si="442"/>
        <v>-2609.3377989448404</v>
      </c>
      <c r="EK48" s="6">
        <f t="shared" si="443"/>
        <v>-2559.158225888209</v>
      </c>
      <c r="EL48" s="6">
        <f t="shared" si="444"/>
        <v>-2509.9436446211284</v>
      </c>
      <c r="EM48" s="6">
        <f t="shared" si="445"/>
        <v>-2461.6754976091838</v>
      </c>
      <c r="EN48" s="6">
        <f t="shared" si="446"/>
        <v>-2414.3355841936227</v>
      </c>
      <c r="EO48" s="6">
        <f t="shared" si="447"/>
        <v>-2367.9060537283608</v>
      </c>
      <c r="EP48" s="6">
        <f t="shared" si="448"/>
        <v>-2322.3693988489699</v>
      </c>
      <c r="EQ48" s="6">
        <f t="shared" si="449"/>
        <v>-2277.7084488711048</v>
      </c>
      <c r="ER48" s="6">
        <f t="shared" si="450"/>
        <v>-2233.9063633158917</v>
      </c>
      <c r="ES48" s="6">
        <f t="shared" si="451"/>
        <v>-2190.9466255598172</v>
      </c>
      <c r="ET48" s="6">
        <f t="shared" si="452"/>
        <v>-2148.8130366067439</v>
      </c>
      <c r="EU48" s="6">
        <f t="shared" si="453"/>
        <v>-2107.4897089796909</v>
      </c>
      <c r="EV48" s="6">
        <f t="shared" si="454"/>
        <v>-2066.961060730082</v>
      </c>
      <c r="EW48" s="6">
        <f t="shared" si="455"/>
        <v>-2027.2118095621959</v>
      </c>
      <c r="EX48" s="6">
        <f t="shared" si="456"/>
        <v>-1988.2269670706157</v>
      </c>
      <c r="EY48" s="6">
        <f t="shared" si="457"/>
        <v>-1949.9918330884884</v>
      </c>
      <c r="EZ48" s="6">
        <f t="shared" si="458"/>
        <v>-1912.4919901444791</v>
      </c>
      <c r="FA48" s="6">
        <f t="shared" si="459"/>
        <v>-1875.7132980263164</v>
      </c>
      <c r="FB48" s="6">
        <f t="shared" si="460"/>
        <v>-1839.6418884488876</v>
      </c>
      <c r="FC48" s="6">
        <f t="shared" si="461"/>
        <v>-1804.2641598248706</v>
      </c>
      <c r="FD48" s="6">
        <f t="shared" si="462"/>
        <v>-1769.5667721359309</v>
      </c>
      <c r="FE48" s="6">
        <f t="shared" si="463"/>
        <v>-1735.5366419025477</v>
      </c>
      <c r="FF48" s="6">
        <f t="shared" si="464"/>
        <v>-1702.1609372505759</v>
      </c>
      <c r="FG48" s="6">
        <f t="shared" si="465"/>
        <v>-1669.4270730726801</v>
      </c>
      <c r="FH48" s="6">
        <f t="shared" si="466"/>
        <v>-1637.3227062828212</v>
      </c>
      <c r="FI48" s="6">
        <f t="shared" si="467"/>
        <v>-1605.8357311619977</v>
      </c>
      <c r="FJ48" s="6">
        <f t="shared" si="468"/>
        <v>-1574.9542747934981</v>
      </c>
      <c r="FK48" s="6">
        <f t="shared" si="469"/>
        <v>-1544.6666925859308</v>
      </c>
      <c r="FL48" s="6">
        <f t="shared" si="470"/>
        <v>-1514.9615638823557</v>
      </c>
      <c r="FN48" s="10">
        <f t="shared" si="471"/>
        <v>-111491.53980416573</v>
      </c>
      <c r="FO48" s="10">
        <f t="shared" si="472"/>
        <v>-2229.8307960833145</v>
      </c>
    </row>
    <row r="49" spans="2:171" x14ac:dyDescent="0.2">
      <c r="B49" s="81" t="s">
        <v>39</v>
      </c>
      <c r="C49" s="94">
        <f t="shared" si="476"/>
        <v>0</v>
      </c>
      <c r="D49" s="86" t="s">
        <v>13</v>
      </c>
      <c r="E49" s="68"/>
      <c r="F49" s="73"/>
      <c r="G49" s="69"/>
      <c r="H49" s="88"/>
      <c r="I49" s="38">
        <f t="shared" si="473"/>
        <v>0</v>
      </c>
      <c r="J49" s="13">
        <f t="shared" si="474"/>
        <v>0</v>
      </c>
      <c r="K49" s="53">
        <f t="shared" si="475"/>
        <v>0</v>
      </c>
      <c r="L49" s="2"/>
      <c r="M49" s="95" t="str">
        <f t="shared" si="0"/>
        <v>Hegning</v>
      </c>
      <c r="N49" s="2"/>
      <c r="O49" s="92"/>
      <c r="P49" s="92"/>
      <c r="Q49" s="92"/>
      <c r="R49" s="92"/>
      <c r="S49" s="92"/>
      <c r="T49" s="92"/>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2"/>
      <c r="BN49" s="3" t="str">
        <f t="shared" si="5"/>
        <v>Hegning</v>
      </c>
      <c r="BO49" s="53">
        <f t="shared" si="371"/>
        <v>0</v>
      </c>
      <c r="BP49" s="53">
        <f t="shared" si="372"/>
        <v>0</v>
      </c>
      <c r="BQ49" s="53">
        <f t="shared" si="373"/>
        <v>0</v>
      </c>
      <c r="BR49" s="53">
        <f t="shared" si="374"/>
        <v>0</v>
      </c>
      <c r="BS49" s="53">
        <f t="shared" si="375"/>
        <v>0</v>
      </c>
      <c r="BT49" s="53">
        <f t="shared" si="376"/>
        <v>0</v>
      </c>
      <c r="BU49" s="53">
        <f t="shared" si="377"/>
        <v>0</v>
      </c>
      <c r="BV49" s="53">
        <f t="shared" si="378"/>
        <v>0</v>
      </c>
      <c r="BW49" s="53">
        <f t="shared" si="379"/>
        <v>0</v>
      </c>
      <c r="BX49" s="53">
        <f t="shared" si="380"/>
        <v>0</v>
      </c>
      <c r="BY49" s="53">
        <f t="shared" si="381"/>
        <v>0</v>
      </c>
      <c r="BZ49" s="53">
        <f t="shared" si="382"/>
        <v>0</v>
      </c>
      <c r="CA49" s="53">
        <f t="shared" si="383"/>
        <v>0</v>
      </c>
      <c r="CB49" s="53">
        <f t="shared" si="384"/>
        <v>0</v>
      </c>
      <c r="CC49" s="53">
        <f t="shared" si="385"/>
        <v>0</v>
      </c>
      <c r="CD49" s="53">
        <f t="shared" si="386"/>
        <v>0</v>
      </c>
      <c r="CE49" s="53">
        <f t="shared" si="387"/>
        <v>0</v>
      </c>
      <c r="CF49" s="53">
        <f t="shared" si="388"/>
        <v>0</v>
      </c>
      <c r="CG49" s="53">
        <f t="shared" si="389"/>
        <v>0</v>
      </c>
      <c r="CH49" s="53">
        <f t="shared" si="390"/>
        <v>0</v>
      </c>
      <c r="CI49" s="53">
        <f t="shared" si="391"/>
        <v>0</v>
      </c>
      <c r="CJ49" s="53">
        <f t="shared" si="392"/>
        <v>0</v>
      </c>
      <c r="CK49" s="53">
        <f t="shared" si="393"/>
        <v>0</v>
      </c>
      <c r="CL49" s="53">
        <f t="shared" si="394"/>
        <v>0</v>
      </c>
      <c r="CM49" s="53">
        <f t="shared" si="395"/>
        <v>0</v>
      </c>
      <c r="CN49" s="53">
        <f t="shared" si="396"/>
        <v>0</v>
      </c>
      <c r="CO49" s="53">
        <f t="shared" si="397"/>
        <v>0</v>
      </c>
      <c r="CP49" s="53">
        <f t="shared" si="398"/>
        <v>0</v>
      </c>
      <c r="CQ49" s="53">
        <f t="shared" si="399"/>
        <v>0</v>
      </c>
      <c r="CR49" s="53">
        <f t="shared" si="400"/>
        <v>0</v>
      </c>
      <c r="CS49" s="53">
        <f t="shared" si="401"/>
        <v>0</v>
      </c>
      <c r="CT49" s="53">
        <f t="shared" si="402"/>
        <v>0</v>
      </c>
      <c r="CU49" s="53">
        <f t="shared" si="403"/>
        <v>0</v>
      </c>
      <c r="CV49" s="53">
        <f t="shared" si="404"/>
        <v>0</v>
      </c>
      <c r="CW49" s="53">
        <f t="shared" si="405"/>
        <v>0</v>
      </c>
      <c r="CX49" s="53">
        <f t="shared" si="406"/>
        <v>0</v>
      </c>
      <c r="CY49" s="53">
        <f t="shared" si="407"/>
        <v>0</v>
      </c>
      <c r="CZ49" s="53">
        <f t="shared" si="408"/>
        <v>0</v>
      </c>
      <c r="DA49" s="53">
        <f t="shared" si="409"/>
        <v>0</v>
      </c>
      <c r="DB49" s="53">
        <f t="shared" si="410"/>
        <v>0</v>
      </c>
      <c r="DC49" s="53">
        <f t="shared" si="411"/>
        <v>0</v>
      </c>
      <c r="DD49" s="53">
        <f t="shared" si="412"/>
        <v>0</v>
      </c>
      <c r="DE49" s="53">
        <f t="shared" si="413"/>
        <v>0</v>
      </c>
      <c r="DF49" s="53">
        <f t="shared" si="414"/>
        <v>0</v>
      </c>
      <c r="DG49" s="53">
        <f t="shared" si="415"/>
        <v>0</v>
      </c>
      <c r="DH49" s="53">
        <f t="shared" si="416"/>
        <v>0</v>
      </c>
      <c r="DI49" s="53">
        <f t="shared" si="417"/>
        <v>0</v>
      </c>
      <c r="DJ49" s="53">
        <f t="shared" si="418"/>
        <v>0</v>
      </c>
      <c r="DK49" s="53">
        <f t="shared" si="419"/>
        <v>0</v>
      </c>
      <c r="DL49" s="53">
        <f t="shared" si="420"/>
        <v>0</v>
      </c>
      <c r="DN49" s="3" t="str">
        <f t="shared" si="7"/>
        <v>Hegning</v>
      </c>
      <c r="DO49" s="6">
        <f t="shared" si="421"/>
        <v>0</v>
      </c>
      <c r="DP49" s="6">
        <f t="shared" si="422"/>
        <v>0</v>
      </c>
      <c r="DQ49" s="6">
        <f t="shared" si="423"/>
        <v>0</v>
      </c>
      <c r="DR49" s="6">
        <f t="shared" si="424"/>
        <v>0</v>
      </c>
      <c r="DS49" s="6">
        <f t="shared" si="425"/>
        <v>0</v>
      </c>
      <c r="DT49" s="6">
        <f t="shared" si="426"/>
        <v>0</v>
      </c>
      <c r="DU49" s="6">
        <f t="shared" si="427"/>
        <v>0</v>
      </c>
      <c r="DV49" s="6">
        <f t="shared" si="428"/>
        <v>0</v>
      </c>
      <c r="DW49" s="6">
        <f t="shared" si="429"/>
        <v>0</v>
      </c>
      <c r="DX49" s="6">
        <f t="shared" si="430"/>
        <v>0</v>
      </c>
      <c r="DY49" s="6">
        <f t="shared" si="431"/>
        <v>0</v>
      </c>
      <c r="DZ49" s="6">
        <f t="shared" si="432"/>
        <v>0</v>
      </c>
      <c r="EA49" s="6">
        <f t="shared" si="433"/>
        <v>0</v>
      </c>
      <c r="EB49" s="6">
        <f t="shared" si="434"/>
        <v>0</v>
      </c>
      <c r="EC49" s="6">
        <f t="shared" si="435"/>
        <v>0</v>
      </c>
      <c r="ED49" s="6">
        <f t="shared" si="436"/>
        <v>0</v>
      </c>
      <c r="EE49" s="6">
        <f t="shared" si="437"/>
        <v>0</v>
      </c>
      <c r="EF49" s="6">
        <f t="shared" si="438"/>
        <v>0</v>
      </c>
      <c r="EG49" s="6">
        <f t="shared" si="439"/>
        <v>0</v>
      </c>
      <c r="EH49" s="6">
        <f t="shared" si="440"/>
        <v>0</v>
      </c>
      <c r="EI49" s="6">
        <f t="shared" si="441"/>
        <v>0</v>
      </c>
      <c r="EJ49" s="6">
        <f t="shared" si="442"/>
        <v>0</v>
      </c>
      <c r="EK49" s="6">
        <f t="shared" si="443"/>
        <v>0</v>
      </c>
      <c r="EL49" s="6">
        <f t="shared" si="444"/>
        <v>0</v>
      </c>
      <c r="EM49" s="6">
        <f t="shared" si="445"/>
        <v>0</v>
      </c>
      <c r="EN49" s="6">
        <f t="shared" si="446"/>
        <v>0</v>
      </c>
      <c r="EO49" s="6">
        <f t="shared" si="447"/>
        <v>0</v>
      </c>
      <c r="EP49" s="6">
        <f t="shared" si="448"/>
        <v>0</v>
      </c>
      <c r="EQ49" s="6">
        <f t="shared" si="449"/>
        <v>0</v>
      </c>
      <c r="ER49" s="6">
        <f t="shared" si="450"/>
        <v>0</v>
      </c>
      <c r="ES49" s="6">
        <f t="shared" si="451"/>
        <v>0</v>
      </c>
      <c r="ET49" s="6">
        <f t="shared" si="452"/>
        <v>0</v>
      </c>
      <c r="EU49" s="6">
        <f t="shared" si="453"/>
        <v>0</v>
      </c>
      <c r="EV49" s="6">
        <f t="shared" si="454"/>
        <v>0</v>
      </c>
      <c r="EW49" s="6">
        <f t="shared" si="455"/>
        <v>0</v>
      </c>
      <c r="EX49" s="6">
        <f t="shared" si="456"/>
        <v>0</v>
      </c>
      <c r="EY49" s="6">
        <f t="shared" si="457"/>
        <v>0</v>
      </c>
      <c r="EZ49" s="6">
        <f t="shared" si="458"/>
        <v>0</v>
      </c>
      <c r="FA49" s="6">
        <f t="shared" si="459"/>
        <v>0</v>
      </c>
      <c r="FB49" s="6">
        <f t="shared" si="460"/>
        <v>0</v>
      </c>
      <c r="FC49" s="6">
        <f t="shared" si="461"/>
        <v>0</v>
      </c>
      <c r="FD49" s="6">
        <f t="shared" si="462"/>
        <v>0</v>
      </c>
      <c r="FE49" s="6">
        <f t="shared" si="463"/>
        <v>0</v>
      </c>
      <c r="FF49" s="6">
        <f t="shared" si="464"/>
        <v>0</v>
      </c>
      <c r="FG49" s="6">
        <f t="shared" si="465"/>
        <v>0</v>
      </c>
      <c r="FH49" s="6">
        <f t="shared" si="466"/>
        <v>0</v>
      </c>
      <c r="FI49" s="6">
        <f t="shared" si="467"/>
        <v>0</v>
      </c>
      <c r="FJ49" s="6">
        <f t="shared" si="468"/>
        <v>0</v>
      </c>
      <c r="FK49" s="6">
        <f t="shared" si="469"/>
        <v>0</v>
      </c>
      <c r="FL49" s="6">
        <f t="shared" si="470"/>
        <v>0</v>
      </c>
      <c r="FN49" s="10">
        <f t="shared" si="471"/>
        <v>0</v>
      </c>
      <c r="FO49" s="10">
        <f t="shared" si="472"/>
        <v>0</v>
      </c>
    </row>
    <row r="50" spans="2:171" x14ac:dyDescent="0.2">
      <c r="B50" s="81" t="s">
        <v>80</v>
      </c>
      <c r="C50" s="94">
        <f t="shared" si="476"/>
        <v>97</v>
      </c>
      <c r="D50" s="86" t="s">
        <v>13</v>
      </c>
      <c r="E50" s="68"/>
      <c r="F50" s="73"/>
      <c r="G50" s="69"/>
      <c r="H50" s="88">
        <v>-650</v>
      </c>
      <c r="I50" s="38">
        <f t="shared" si="473"/>
        <v>-650</v>
      </c>
      <c r="J50" s="13">
        <f t="shared" si="474"/>
        <v>-40059.649570388377</v>
      </c>
      <c r="K50" s="53">
        <f t="shared" si="475"/>
        <v>-801.19299140776752</v>
      </c>
      <c r="L50" s="2"/>
      <c r="M50" s="95" t="str">
        <f t="shared" si="0"/>
        <v>Gødskning</v>
      </c>
      <c r="N50" s="2"/>
      <c r="O50" s="92">
        <v>1</v>
      </c>
      <c r="P50" s="92">
        <v>2</v>
      </c>
      <c r="Q50" s="92">
        <v>2</v>
      </c>
      <c r="R50" s="92">
        <v>2</v>
      </c>
      <c r="S50" s="92">
        <v>2</v>
      </c>
      <c r="T50" s="92">
        <v>2</v>
      </c>
      <c r="U50" s="93">
        <v>2</v>
      </c>
      <c r="V50" s="93">
        <v>2</v>
      </c>
      <c r="W50" s="93">
        <v>2</v>
      </c>
      <c r="X50" s="93">
        <v>2</v>
      </c>
      <c r="Y50" s="93">
        <v>2</v>
      </c>
      <c r="Z50" s="93">
        <v>2</v>
      </c>
      <c r="AA50" s="93">
        <v>2</v>
      </c>
      <c r="AB50" s="93">
        <v>2</v>
      </c>
      <c r="AC50" s="93">
        <v>2</v>
      </c>
      <c r="AD50" s="93">
        <v>2</v>
      </c>
      <c r="AE50" s="93">
        <v>2</v>
      </c>
      <c r="AF50" s="93">
        <v>2</v>
      </c>
      <c r="AG50" s="93">
        <v>2</v>
      </c>
      <c r="AH50" s="93">
        <v>2</v>
      </c>
      <c r="AI50" s="93">
        <v>2</v>
      </c>
      <c r="AJ50" s="93">
        <v>2</v>
      </c>
      <c r="AK50" s="93">
        <v>2</v>
      </c>
      <c r="AL50" s="93">
        <v>2</v>
      </c>
      <c r="AM50" s="93">
        <v>2</v>
      </c>
      <c r="AN50" s="93">
        <v>2</v>
      </c>
      <c r="AO50" s="93">
        <v>2</v>
      </c>
      <c r="AP50" s="93">
        <v>2</v>
      </c>
      <c r="AQ50" s="93">
        <v>2</v>
      </c>
      <c r="AR50" s="93">
        <v>2</v>
      </c>
      <c r="AS50" s="93">
        <v>2</v>
      </c>
      <c r="AT50" s="93">
        <v>2</v>
      </c>
      <c r="AU50" s="93">
        <v>2</v>
      </c>
      <c r="AV50" s="93">
        <v>2</v>
      </c>
      <c r="AW50" s="93">
        <v>2</v>
      </c>
      <c r="AX50" s="93">
        <v>2</v>
      </c>
      <c r="AY50" s="93">
        <v>2</v>
      </c>
      <c r="AZ50" s="93">
        <v>2</v>
      </c>
      <c r="BA50" s="93">
        <v>2</v>
      </c>
      <c r="BB50" s="93">
        <v>2</v>
      </c>
      <c r="BC50" s="93">
        <v>2</v>
      </c>
      <c r="BD50" s="93">
        <v>2</v>
      </c>
      <c r="BE50" s="93">
        <v>2</v>
      </c>
      <c r="BF50" s="93">
        <v>2</v>
      </c>
      <c r="BG50" s="93">
        <v>2</v>
      </c>
      <c r="BH50" s="93">
        <v>2</v>
      </c>
      <c r="BI50" s="93">
        <v>2</v>
      </c>
      <c r="BJ50" s="93">
        <v>2</v>
      </c>
      <c r="BK50" s="93">
        <v>2</v>
      </c>
      <c r="BL50" s="93"/>
      <c r="BM50" s="2"/>
      <c r="BN50" s="3" t="str">
        <f t="shared" si="5"/>
        <v>Gødskning</v>
      </c>
      <c r="BO50" s="53">
        <f t="shared" si="371"/>
        <v>-650</v>
      </c>
      <c r="BP50" s="53">
        <f t="shared" si="372"/>
        <v>-1300</v>
      </c>
      <c r="BQ50" s="53">
        <f t="shared" si="373"/>
        <v>-1300</v>
      </c>
      <c r="BR50" s="53">
        <f t="shared" si="374"/>
        <v>-1300</v>
      </c>
      <c r="BS50" s="53">
        <f t="shared" si="375"/>
        <v>-1300</v>
      </c>
      <c r="BT50" s="53">
        <f t="shared" si="376"/>
        <v>-1300</v>
      </c>
      <c r="BU50" s="53">
        <f t="shared" si="377"/>
        <v>-1300</v>
      </c>
      <c r="BV50" s="53">
        <f t="shared" si="378"/>
        <v>-1300</v>
      </c>
      <c r="BW50" s="53">
        <f t="shared" si="379"/>
        <v>-1300</v>
      </c>
      <c r="BX50" s="53">
        <f t="shared" si="380"/>
        <v>-1300</v>
      </c>
      <c r="BY50" s="53">
        <f t="shared" si="381"/>
        <v>-1300</v>
      </c>
      <c r="BZ50" s="53">
        <f t="shared" si="382"/>
        <v>-1300</v>
      </c>
      <c r="CA50" s="53">
        <f t="shared" si="383"/>
        <v>-1300</v>
      </c>
      <c r="CB50" s="53">
        <f t="shared" si="384"/>
        <v>-1300</v>
      </c>
      <c r="CC50" s="53">
        <f t="shared" si="385"/>
        <v>-1300</v>
      </c>
      <c r="CD50" s="53">
        <f t="shared" si="386"/>
        <v>-1300</v>
      </c>
      <c r="CE50" s="53">
        <f t="shared" si="387"/>
        <v>-1300</v>
      </c>
      <c r="CF50" s="53">
        <f t="shared" si="388"/>
        <v>-1300</v>
      </c>
      <c r="CG50" s="53">
        <f t="shared" si="389"/>
        <v>-1300</v>
      </c>
      <c r="CH50" s="53">
        <f t="shared" si="390"/>
        <v>-1300</v>
      </c>
      <c r="CI50" s="53">
        <f t="shared" si="391"/>
        <v>-1300</v>
      </c>
      <c r="CJ50" s="53">
        <f t="shared" si="392"/>
        <v>-1300</v>
      </c>
      <c r="CK50" s="53">
        <f t="shared" si="393"/>
        <v>-1300</v>
      </c>
      <c r="CL50" s="53">
        <f t="shared" si="394"/>
        <v>-1300</v>
      </c>
      <c r="CM50" s="53">
        <f t="shared" si="395"/>
        <v>-1300</v>
      </c>
      <c r="CN50" s="53">
        <f t="shared" si="396"/>
        <v>-1300</v>
      </c>
      <c r="CO50" s="53">
        <f t="shared" si="397"/>
        <v>-1300</v>
      </c>
      <c r="CP50" s="53">
        <f t="shared" si="398"/>
        <v>-1300</v>
      </c>
      <c r="CQ50" s="53">
        <f t="shared" si="399"/>
        <v>-1300</v>
      </c>
      <c r="CR50" s="53">
        <f t="shared" si="400"/>
        <v>-1300</v>
      </c>
      <c r="CS50" s="53">
        <f t="shared" si="401"/>
        <v>-1300</v>
      </c>
      <c r="CT50" s="53">
        <f t="shared" si="402"/>
        <v>-1300</v>
      </c>
      <c r="CU50" s="53">
        <f t="shared" si="403"/>
        <v>-1300</v>
      </c>
      <c r="CV50" s="53">
        <f t="shared" si="404"/>
        <v>-1300</v>
      </c>
      <c r="CW50" s="53">
        <f t="shared" si="405"/>
        <v>-1300</v>
      </c>
      <c r="CX50" s="53">
        <f t="shared" si="406"/>
        <v>-1300</v>
      </c>
      <c r="CY50" s="53">
        <f t="shared" si="407"/>
        <v>-1300</v>
      </c>
      <c r="CZ50" s="53">
        <f t="shared" si="408"/>
        <v>-1300</v>
      </c>
      <c r="DA50" s="53">
        <f t="shared" si="409"/>
        <v>-1300</v>
      </c>
      <c r="DB50" s="53">
        <f t="shared" si="410"/>
        <v>-1300</v>
      </c>
      <c r="DC50" s="53">
        <f t="shared" si="411"/>
        <v>-1300</v>
      </c>
      <c r="DD50" s="53">
        <f t="shared" si="412"/>
        <v>-1300</v>
      </c>
      <c r="DE50" s="53">
        <f t="shared" si="413"/>
        <v>-1300</v>
      </c>
      <c r="DF50" s="53">
        <f t="shared" si="414"/>
        <v>-1300</v>
      </c>
      <c r="DG50" s="53">
        <f t="shared" si="415"/>
        <v>-1300</v>
      </c>
      <c r="DH50" s="53">
        <f t="shared" si="416"/>
        <v>-1300</v>
      </c>
      <c r="DI50" s="53">
        <f t="shared" si="417"/>
        <v>-1300</v>
      </c>
      <c r="DJ50" s="53">
        <f t="shared" si="418"/>
        <v>-1300</v>
      </c>
      <c r="DK50" s="53">
        <f t="shared" si="419"/>
        <v>-1300</v>
      </c>
      <c r="DL50" s="53">
        <f t="shared" si="420"/>
        <v>0</v>
      </c>
      <c r="DN50" s="3" t="str">
        <f t="shared" si="7"/>
        <v>Gødskning</v>
      </c>
      <c r="DO50" s="6">
        <f t="shared" si="421"/>
        <v>-637.5</v>
      </c>
      <c r="DP50" s="6">
        <f t="shared" si="422"/>
        <v>-1250.4807692307695</v>
      </c>
      <c r="DQ50" s="6">
        <f t="shared" si="423"/>
        <v>-1226.4330621301776</v>
      </c>
      <c r="DR50" s="6">
        <f t="shared" si="424"/>
        <v>-1202.8478109353669</v>
      </c>
      <c r="DS50" s="6">
        <f t="shared" si="425"/>
        <v>-1179.7161222635327</v>
      </c>
      <c r="DT50" s="6">
        <f t="shared" si="426"/>
        <v>-1157.0292737584653</v>
      </c>
      <c r="DU50" s="6">
        <f t="shared" si="427"/>
        <v>-1134.7787108015716</v>
      </c>
      <c r="DV50" s="6">
        <f t="shared" si="428"/>
        <v>-1112.956043286157</v>
      </c>
      <c r="DW50" s="6">
        <f t="shared" si="429"/>
        <v>-1091.553042453731</v>
      </c>
      <c r="DX50" s="6">
        <f t="shared" si="430"/>
        <v>-1070.5616377911595</v>
      </c>
      <c r="DY50" s="6">
        <f t="shared" si="431"/>
        <v>-1049.9739139874832</v>
      </c>
      <c r="DZ50" s="6">
        <f t="shared" si="432"/>
        <v>-1029.7821079492626</v>
      </c>
      <c r="EA50" s="6">
        <f t="shared" si="433"/>
        <v>-1009.9786058733152</v>
      </c>
      <c r="EB50" s="6">
        <f t="shared" si="434"/>
        <v>-990.55594037575167</v>
      </c>
      <c r="EC50" s="6">
        <f t="shared" si="435"/>
        <v>-971.5067876762181</v>
      </c>
      <c r="ED50" s="6">
        <f t="shared" si="436"/>
        <v>-952.823964836291</v>
      </c>
      <c r="EE50" s="6">
        <f t="shared" si="437"/>
        <v>-934.50042705097769</v>
      </c>
      <c r="EF50" s="6">
        <f t="shared" si="438"/>
        <v>-916.52926499230523</v>
      </c>
      <c r="EG50" s="6">
        <f t="shared" si="439"/>
        <v>-898.90370220399166</v>
      </c>
      <c r="EH50" s="6">
        <f t="shared" si="440"/>
        <v>-881.61709254622258</v>
      </c>
      <c r="EI50" s="6">
        <f t="shared" si="441"/>
        <v>-864.66291768956455</v>
      </c>
      <c r="EJ50" s="6">
        <f t="shared" si="442"/>
        <v>-848.03478465707315</v>
      </c>
      <c r="EK50" s="6">
        <f t="shared" si="443"/>
        <v>-831.72642341366793</v>
      </c>
      <c r="EL50" s="6">
        <f t="shared" si="444"/>
        <v>-815.73168450186665</v>
      </c>
      <c r="EM50" s="6">
        <f t="shared" si="445"/>
        <v>-800.04453672298473</v>
      </c>
      <c r="EN50" s="6">
        <f t="shared" si="446"/>
        <v>-784.65906486292738</v>
      </c>
      <c r="EO50" s="6">
        <f t="shared" si="447"/>
        <v>-769.5694674617173</v>
      </c>
      <c r="EP50" s="6">
        <f t="shared" si="448"/>
        <v>-754.77005462591524</v>
      </c>
      <c r="EQ50" s="6">
        <f t="shared" si="449"/>
        <v>-740.25524588310907</v>
      </c>
      <c r="ER50" s="6">
        <f t="shared" si="450"/>
        <v>-726.01956807766487</v>
      </c>
      <c r="ES50" s="6">
        <f t="shared" si="451"/>
        <v>-712.05765330694055</v>
      </c>
      <c r="ET50" s="6">
        <f t="shared" si="452"/>
        <v>-698.36423689719174</v>
      </c>
      <c r="EU50" s="6">
        <f t="shared" si="453"/>
        <v>-684.93415541839965</v>
      </c>
      <c r="EV50" s="6">
        <f t="shared" si="454"/>
        <v>-671.76234473727663</v>
      </c>
      <c r="EW50" s="6">
        <f t="shared" si="455"/>
        <v>-658.84383810771362</v>
      </c>
      <c r="EX50" s="6">
        <f t="shared" si="456"/>
        <v>-646.17376429795013</v>
      </c>
      <c r="EY50" s="6">
        <f t="shared" si="457"/>
        <v>-633.74734575375874</v>
      </c>
      <c r="EZ50" s="6">
        <f t="shared" si="458"/>
        <v>-621.55989679695574</v>
      </c>
      <c r="FA50" s="6">
        <f t="shared" si="459"/>
        <v>-609.60682185855273</v>
      </c>
      <c r="FB50" s="6">
        <f t="shared" si="460"/>
        <v>-597.88361374588851</v>
      </c>
      <c r="FC50" s="6">
        <f t="shared" si="461"/>
        <v>-586.38585194308291</v>
      </c>
      <c r="FD50" s="6">
        <f t="shared" si="462"/>
        <v>-575.10920094417759</v>
      </c>
      <c r="FE50" s="6">
        <f t="shared" si="463"/>
        <v>-564.04940861832802</v>
      </c>
      <c r="FF50" s="6">
        <f t="shared" si="464"/>
        <v>-553.20230460643722</v>
      </c>
      <c r="FG50" s="6">
        <f t="shared" si="465"/>
        <v>-542.56379874862102</v>
      </c>
      <c r="FH50" s="6">
        <f t="shared" si="466"/>
        <v>-532.12987954191692</v>
      </c>
      <c r="FI50" s="6">
        <f t="shared" si="467"/>
        <v>-521.89661262764923</v>
      </c>
      <c r="FJ50" s="6">
        <f t="shared" si="468"/>
        <v>-511.86013930788693</v>
      </c>
      <c r="FK50" s="6">
        <f t="shared" si="469"/>
        <v>-502.01667509042755</v>
      </c>
      <c r="FL50" s="6">
        <f t="shared" si="470"/>
        <v>0</v>
      </c>
      <c r="FN50" s="10">
        <f t="shared" si="471"/>
        <v>-40059.649570388377</v>
      </c>
      <c r="FO50" s="10">
        <f t="shared" si="472"/>
        <v>-801.19299140776752</v>
      </c>
    </row>
    <row r="51" spans="2:171" x14ac:dyDescent="0.2">
      <c r="B51" s="81" t="s">
        <v>59</v>
      </c>
      <c r="C51" s="94">
        <f t="shared" si="476"/>
        <v>0</v>
      </c>
      <c r="D51" s="86" t="s">
        <v>13</v>
      </c>
      <c r="E51" s="68"/>
      <c r="F51" s="73"/>
      <c r="G51" s="69"/>
      <c r="H51" s="88"/>
      <c r="I51" s="38">
        <f t="shared" si="473"/>
        <v>0</v>
      </c>
      <c r="J51" s="13">
        <f t="shared" si="474"/>
        <v>0</v>
      </c>
      <c r="K51" s="53">
        <f t="shared" si="475"/>
        <v>0</v>
      </c>
      <c r="L51" s="2"/>
      <c r="M51" s="95" t="str">
        <f t="shared" si="0"/>
        <v>Græsning mellem rækker</v>
      </c>
      <c r="N51" s="2"/>
      <c r="O51" s="92"/>
      <c r="P51" s="92"/>
      <c r="Q51" s="92"/>
      <c r="R51" s="92"/>
      <c r="S51" s="92"/>
      <c r="T51" s="92"/>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2"/>
      <c r="BN51" s="3" t="str">
        <f t="shared" si="5"/>
        <v>Græsning mellem rækker</v>
      </c>
      <c r="BO51" s="53">
        <f t="shared" si="371"/>
        <v>0</v>
      </c>
      <c r="BP51" s="53">
        <f t="shared" si="372"/>
        <v>0</v>
      </c>
      <c r="BQ51" s="53">
        <f t="shared" si="373"/>
        <v>0</v>
      </c>
      <c r="BR51" s="53">
        <f t="shared" si="374"/>
        <v>0</v>
      </c>
      <c r="BS51" s="53">
        <f t="shared" si="375"/>
        <v>0</v>
      </c>
      <c r="BT51" s="53">
        <f t="shared" si="376"/>
        <v>0</v>
      </c>
      <c r="BU51" s="53">
        <f t="shared" si="377"/>
        <v>0</v>
      </c>
      <c r="BV51" s="53">
        <f t="shared" si="378"/>
        <v>0</v>
      </c>
      <c r="BW51" s="53">
        <f t="shared" si="379"/>
        <v>0</v>
      </c>
      <c r="BX51" s="53">
        <f t="shared" si="380"/>
        <v>0</v>
      </c>
      <c r="BY51" s="53">
        <f t="shared" si="381"/>
        <v>0</v>
      </c>
      <c r="BZ51" s="53">
        <f t="shared" si="382"/>
        <v>0</v>
      </c>
      <c r="CA51" s="53">
        <f t="shared" si="383"/>
        <v>0</v>
      </c>
      <c r="CB51" s="53">
        <f t="shared" si="384"/>
        <v>0</v>
      </c>
      <c r="CC51" s="53">
        <f t="shared" si="385"/>
        <v>0</v>
      </c>
      <c r="CD51" s="53">
        <f t="shared" si="386"/>
        <v>0</v>
      </c>
      <c r="CE51" s="53">
        <f t="shared" si="387"/>
        <v>0</v>
      </c>
      <c r="CF51" s="53">
        <f t="shared" si="388"/>
        <v>0</v>
      </c>
      <c r="CG51" s="53">
        <f t="shared" si="389"/>
        <v>0</v>
      </c>
      <c r="CH51" s="53">
        <f t="shared" si="390"/>
        <v>0</v>
      </c>
      <c r="CI51" s="53">
        <f t="shared" si="391"/>
        <v>0</v>
      </c>
      <c r="CJ51" s="53">
        <f t="shared" si="392"/>
        <v>0</v>
      </c>
      <c r="CK51" s="53">
        <f t="shared" si="393"/>
        <v>0</v>
      </c>
      <c r="CL51" s="53">
        <f t="shared" si="394"/>
        <v>0</v>
      </c>
      <c r="CM51" s="53">
        <f t="shared" si="395"/>
        <v>0</v>
      </c>
      <c r="CN51" s="53">
        <f t="shared" si="396"/>
        <v>0</v>
      </c>
      <c r="CO51" s="53">
        <f t="shared" si="397"/>
        <v>0</v>
      </c>
      <c r="CP51" s="53">
        <f t="shared" si="398"/>
        <v>0</v>
      </c>
      <c r="CQ51" s="53">
        <f t="shared" si="399"/>
        <v>0</v>
      </c>
      <c r="CR51" s="53">
        <f t="shared" si="400"/>
        <v>0</v>
      </c>
      <c r="CS51" s="53">
        <f t="shared" si="401"/>
        <v>0</v>
      </c>
      <c r="CT51" s="53">
        <f t="shared" si="402"/>
        <v>0</v>
      </c>
      <c r="CU51" s="53">
        <f t="shared" si="403"/>
        <v>0</v>
      </c>
      <c r="CV51" s="53">
        <f t="shared" si="404"/>
        <v>0</v>
      </c>
      <c r="CW51" s="53">
        <f t="shared" si="405"/>
        <v>0</v>
      </c>
      <c r="CX51" s="53">
        <f t="shared" si="406"/>
        <v>0</v>
      </c>
      <c r="CY51" s="53">
        <f t="shared" si="407"/>
        <v>0</v>
      </c>
      <c r="CZ51" s="53">
        <f t="shared" si="408"/>
        <v>0</v>
      </c>
      <c r="DA51" s="53">
        <f t="shared" si="409"/>
        <v>0</v>
      </c>
      <c r="DB51" s="53">
        <f t="shared" si="410"/>
        <v>0</v>
      </c>
      <c r="DC51" s="53">
        <f t="shared" si="411"/>
        <v>0</v>
      </c>
      <c r="DD51" s="53">
        <f t="shared" si="412"/>
        <v>0</v>
      </c>
      <c r="DE51" s="53">
        <f t="shared" si="413"/>
        <v>0</v>
      </c>
      <c r="DF51" s="53">
        <f t="shared" si="414"/>
        <v>0</v>
      </c>
      <c r="DG51" s="53">
        <f t="shared" si="415"/>
        <v>0</v>
      </c>
      <c r="DH51" s="53">
        <f t="shared" si="416"/>
        <v>0</v>
      </c>
      <c r="DI51" s="53">
        <f t="shared" si="417"/>
        <v>0</v>
      </c>
      <c r="DJ51" s="53">
        <f t="shared" si="418"/>
        <v>0</v>
      </c>
      <c r="DK51" s="53">
        <f t="shared" si="419"/>
        <v>0</v>
      </c>
      <c r="DL51" s="53">
        <f t="shared" si="420"/>
        <v>0</v>
      </c>
      <c r="DN51" s="3" t="str">
        <f t="shared" si="7"/>
        <v>Græsning mellem rækker</v>
      </c>
      <c r="DO51" s="6">
        <f t="shared" si="421"/>
        <v>0</v>
      </c>
      <c r="DP51" s="6">
        <f t="shared" si="422"/>
        <v>0</v>
      </c>
      <c r="DQ51" s="6">
        <f t="shared" si="423"/>
        <v>0</v>
      </c>
      <c r="DR51" s="6">
        <f t="shared" si="424"/>
        <v>0</v>
      </c>
      <c r="DS51" s="6">
        <f t="shared" si="425"/>
        <v>0</v>
      </c>
      <c r="DT51" s="6">
        <f t="shared" si="426"/>
        <v>0</v>
      </c>
      <c r="DU51" s="6">
        <f t="shared" si="427"/>
        <v>0</v>
      </c>
      <c r="DV51" s="6">
        <f t="shared" si="428"/>
        <v>0</v>
      </c>
      <c r="DW51" s="6">
        <f t="shared" si="429"/>
        <v>0</v>
      </c>
      <c r="DX51" s="6">
        <f t="shared" si="430"/>
        <v>0</v>
      </c>
      <c r="DY51" s="6">
        <f t="shared" si="431"/>
        <v>0</v>
      </c>
      <c r="DZ51" s="6">
        <f t="shared" si="432"/>
        <v>0</v>
      </c>
      <c r="EA51" s="6">
        <f t="shared" si="433"/>
        <v>0</v>
      </c>
      <c r="EB51" s="6">
        <f t="shared" si="434"/>
        <v>0</v>
      </c>
      <c r="EC51" s="6">
        <f t="shared" si="435"/>
        <v>0</v>
      </c>
      <c r="ED51" s="6">
        <f t="shared" si="436"/>
        <v>0</v>
      </c>
      <c r="EE51" s="6">
        <f t="shared" si="437"/>
        <v>0</v>
      </c>
      <c r="EF51" s="6">
        <f t="shared" si="438"/>
        <v>0</v>
      </c>
      <c r="EG51" s="6">
        <f t="shared" si="439"/>
        <v>0</v>
      </c>
      <c r="EH51" s="6">
        <f t="shared" si="440"/>
        <v>0</v>
      </c>
      <c r="EI51" s="6">
        <f t="shared" si="441"/>
        <v>0</v>
      </c>
      <c r="EJ51" s="6">
        <f t="shared" si="442"/>
        <v>0</v>
      </c>
      <c r="EK51" s="6">
        <f t="shared" si="443"/>
        <v>0</v>
      </c>
      <c r="EL51" s="6">
        <f t="shared" si="444"/>
        <v>0</v>
      </c>
      <c r="EM51" s="6">
        <f t="shared" si="445"/>
        <v>0</v>
      </c>
      <c r="EN51" s="6">
        <f t="shared" si="446"/>
        <v>0</v>
      </c>
      <c r="EO51" s="6">
        <f t="shared" si="447"/>
        <v>0</v>
      </c>
      <c r="EP51" s="6">
        <f t="shared" si="448"/>
        <v>0</v>
      </c>
      <c r="EQ51" s="6">
        <f t="shared" si="449"/>
        <v>0</v>
      </c>
      <c r="ER51" s="6">
        <f t="shared" si="450"/>
        <v>0</v>
      </c>
      <c r="ES51" s="6">
        <f t="shared" si="451"/>
        <v>0</v>
      </c>
      <c r="ET51" s="6">
        <f t="shared" si="452"/>
        <v>0</v>
      </c>
      <c r="EU51" s="6">
        <f t="shared" si="453"/>
        <v>0</v>
      </c>
      <c r="EV51" s="6">
        <f t="shared" si="454"/>
        <v>0</v>
      </c>
      <c r="EW51" s="6">
        <f t="shared" si="455"/>
        <v>0</v>
      </c>
      <c r="EX51" s="6">
        <f t="shared" si="456"/>
        <v>0</v>
      </c>
      <c r="EY51" s="6">
        <f t="shared" si="457"/>
        <v>0</v>
      </c>
      <c r="EZ51" s="6">
        <f t="shared" si="458"/>
        <v>0</v>
      </c>
      <c r="FA51" s="6">
        <f t="shared" si="459"/>
        <v>0</v>
      </c>
      <c r="FB51" s="6">
        <f t="shared" si="460"/>
        <v>0</v>
      </c>
      <c r="FC51" s="6">
        <f t="shared" si="461"/>
        <v>0</v>
      </c>
      <c r="FD51" s="6">
        <f t="shared" si="462"/>
        <v>0</v>
      </c>
      <c r="FE51" s="6">
        <f t="shared" si="463"/>
        <v>0</v>
      </c>
      <c r="FF51" s="6">
        <f t="shared" si="464"/>
        <v>0</v>
      </c>
      <c r="FG51" s="6">
        <f t="shared" si="465"/>
        <v>0</v>
      </c>
      <c r="FH51" s="6">
        <f t="shared" si="466"/>
        <v>0</v>
      </c>
      <c r="FI51" s="6">
        <f t="shared" si="467"/>
        <v>0</v>
      </c>
      <c r="FJ51" s="6">
        <f t="shared" si="468"/>
        <v>0</v>
      </c>
      <c r="FK51" s="6">
        <f t="shared" si="469"/>
        <v>0</v>
      </c>
      <c r="FL51" s="6">
        <f t="shared" si="470"/>
        <v>0</v>
      </c>
      <c r="FN51" s="10">
        <f t="shared" si="471"/>
        <v>0</v>
      </c>
      <c r="FO51" s="10">
        <f t="shared" si="472"/>
        <v>0</v>
      </c>
    </row>
    <row r="52" spans="2:171" x14ac:dyDescent="0.2">
      <c r="B52" s="81" t="s">
        <v>86</v>
      </c>
      <c r="C52" s="94">
        <f t="shared" si="476"/>
        <v>5</v>
      </c>
      <c r="D52" s="86" t="s">
        <v>13</v>
      </c>
      <c r="E52" s="68"/>
      <c r="F52" s="73"/>
      <c r="G52" s="69"/>
      <c r="H52" s="88">
        <v>-1000</v>
      </c>
      <c r="I52" s="38">
        <f t="shared" si="473"/>
        <v>-1000</v>
      </c>
      <c r="J52" s="13">
        <f t="shared" si="474"/>
        <v>-4828.7650773782443</v>
      </c>
      <c r="K52" s="53">
        <f t="shared" si="475"/>
        <v>-96.575301547564891</v>
      </c>
      <c r="L52" s="2"/>
      <c r="M52" s="95" t="str">
        <f t="shared" si="0"/>
        <v>Vanding med tankvogn, pr. ha</v>
      </c>
      <c r="N52" s="2"/>
      <c r="O52" s="92">
        <v>2</v>
      </c>
      <c r="P52" s="92">
        <v>2</v>
      </c>
      <c r="Q52" s="92">
        <v>1</v>
      </c>
      <c r="R52" s="92"/>
      <c r="S52" s="92"/>
      <c r="T52" s="92"/>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2"/>
      <c r="BN52" s="3" t="str">
        <f t="shared" si="5"/>
        <v>Vanding med tankvogn, pr. ha</v>
      </c>
      <c r="BO52" s="53">
        <f t="shared" si="371"/>
        <v>-2000</v>
      </c>
      <c r="BP52" s="53">
        <f t="shared" si="372"/>
        <v>-2000</v>
      </c>
      <c r="BQ52" s="53">
        <f t="shared" si="373"/>
        <v>-1000</v>
      </c>
      <c r="BR52" s="53">
        <f t="shared" si="374"/>
        <v>0</v>
      </c>
      <c r="BS52" s="53">
        <f t="shared" si="375"/>
        <v>0</v>
      </c>
      <c r="BT52" s="53">
        <f t="shared" si="376"/>
        <v>0</v>
      </c>
      <c r="BU52" s="53">
        <f t="shared" si="377"/>
        <v>0</v>
      </c>
      <c r="BV52" s="53">
        <f t="shared" si="378"/>
        <v>0</v>
      </c>
      <c r="BW52" s="53">
        <f t="shared" si="379"/>
        <v>0</v>
      </c>
      <c r="BX52" s="53">
        <f t="shared" si="380"/>
        <v>0</v>
      </c>
      <c r="BY52" s="53">
        <f t="shared" si="381"/>
        <v>0</v>
      </c>
      <c r="BZ52" s="53">
        <f t="shared" si="382"/>
        <v>0</v>
      </c>
      <c r="CA52" s="53">
        <f t="shared" si="383"/>
        <v>0</v>
      </c>
      <c r="CB52" s="53">
        <f t="shared" si="384"/>
        <v>0</v>
      </c>
      <c r="CC52" s="53">
        <f t="shared" si="385"/>
        <v>0</v>
      </c>
      <c r="CD52" s="53">
        <f t="shared" si="386"/>
        <v>0</v>
      </c>
      <c r="CE52" s="53">
        <f t="shared" si="387"/>
        <v>0</v>
      </c>
      <c r="CF52" s="53">
        <f t="shared" si="388"/>
        <v>0</v>
      </c>
      <c r="CG52" s="53">
        <f t="shared" si="389"/>
        <v>0</v>
      </c>
      <c r="CH52" s="53">
        <f t="shared" si="390"/>
        <v>0</v>
      </c>
      <c r="CI52" s="53">
        <f t="shared" si="391"/>
        <v>0</v>
      </c>
      <c r="CJ52" s="53">
        <f t="shared" si="392"/>
        <v>0</v>
      </c>
      <c r="CK52" s="53">
        <f t="shared" si="393"/>
        <v>0</v>
      </c>
      <c r="CL52" s="53">
        <f t="shared" si="394"/>
        <v>0</v>
      </c>
      <c r="CM52" s="53">
        <f t="shared" si="395"/>
        <v>0</v>
      </c>
      <c r="CN52" s="53">
        <f t="shared" si="396"/>
        <v>0</v>
      </c>
      <c r="CO52" s="53">
        <f t="shared" si="397"/>
        <v>0</v>
      </c>
      <c r="CP52" s="53">
        <f t="shared" si="398"/>
        <v>0</v>
      </c>
      <c r="CQ52" s="53">
        <f t="shared" si="399"/>
        <v>0</v>
      </c>
      <c r="CR52" s="53">
        <f t="shared" si="400"/>
        <v>0</v>
      </c>
      <c r="CS52" s="53">
        <f t="shared" si="401"/>
        <v>0</v>
      </c>
      <c r="CT52" s="53">
        <f t="shared" si="402"/>
        <v>0</v>
      </c>
      <c r="CU52" s="53">
        <f t="shared" si="403"/>
        <v>0</v>
      </c>
      <c r="CV52" s="53">
        <f t="shared" si="404"/>
        <v>0</v>
      </c>
      <c r="CW52" s="53">
        <f t="shared" si="405"/>
        <v>0</v>
      </c>
      <c r="CX52" s="53">
        <f t="shared" si="406"/>
        <v>0</v>
      </c>
      <c r="CY52" s="53">
        <f t="shared" si="407"/>
        <v>0</v>
      </c>
      <c r="CZ52" s="53">
        <f t="shared" si="408"/>
        <v>0</v>
      </c>
      <c r="DA52" s="53">
        <f t="shared" si="409"/>
        <v>0</v>
      </c>
      <c r="DB52" s="53">
        <f t="shared" si="410"/>
        <v>0</v>
      </c>
      <c r="DC52" s="53">
        <f t="shared" si="411"/>
        <v>0</v>
      </c>
      <c r="DD52" s="53">
        <f t="shared" si="412"/>
        <v>0</v>
      </c>
      <c r="DE52" s="53">
        <f t="shared" si="413"/>
        <v>0</v>
      </c>
      <c r="DF52" s="53">
        <f t="shared" si="414"/>
        <v>0</v>
      </c>
      <c r="DG52" s="53">
        <f t="shared" si="415"/>
        <v>0</v>
      </c>
      <c r="DH52" s="53">
        <f t="shared" si="416"/>
        <v>0</v>
      </c>
      <c r="DI52" s="53">
        <f t="shared" si="417"/>
        <v>0</v>
      </c>
      <c r="DJ52" s="53">
        <f t="shared" si="418"/>
        <v>0</v>
      </c>
      <c r="DK52" s="53">
        <f t="shared" si="419"/>
        <v>0</v>
      </c>
      <c r="DL52" s="53">
        <f t="shared" si="420"/>
        <v>0</v>
      </c>
      <c r="DN52" s="3" t="str">
        <f t="shared" si="7"/>
        <v>Vanding med tankvogn, pr. ha</v>
      </c>
      <c r="DO52" s="6">
        <f t="shared" si="421"/>
        <v>-1961.5384615384617</v>
      </c>
      <c r="DP52" s="6">
        <f t="shared" si="422"/>
        <v>-1923.8165680473378</v>
      </c>
      <c r="DQ52" s="6">
        <f t="shared" si="423"/>
        <v>-943.4100477924444</v>
      </c>
      <c r="DR52" s="6">
        <f t="shared" si="424"/>
        <v>0</v>
      </c>
      <c r="DS52" s="6">
        <f t="shared" si="425"/>
        <v>0</v>
      </c>
      <c r="DT52" s="6">
        <f t="shared" si="426"/>
        <v>0</v>
      </c>
      <c r="DU52" s="6">
        <f t="shared" si="427"/>
        <v>0</v>
      </c>
      <c r="DV52" s="6">
        <f t="shared" si="428"/>
        <v>0</v>
      </c>
      <c r="DW52" s="6">
        <f t="shared" si="429"/>
        <v>0</v>
      </c>
      <c r="DX52" s="6">
        <f t="shared" si="430"/>
        <v>0</v>
      </c>
      <c r="DY52" s="6">
        <f t="shared" si="431"/>
        <v>0</v>
      </c>
      <c r="DZ52" s="6">
        <f t="shared" si="432"/>
        <v>0</v>
      </c>
      <c r="EA52" s="6">
        <f t="shared" si="433"/>
        <v>0</v>
      </c>
      <c r="EB52" s="6">
        <f t="shared" si="434"/>
        <v>0</v>
      </c>
      <c r="EC52" s="6">
        <f t="shared" si="435"/>
        <v>0</v>
      </c>
      <c r="ED52" s="6">
        <f t="shared" si="436"/>
        <v>0</v>
      </c>
      <c r="EE52" s="6">
        <f t="shared" si="437"/>
        <v>0</v>
      </c>
      <c r="EF52" s="6">
        <f t="shared" si="438"/>
        <v>0</v>
      </c>
      <c r="EG52" s="6">
        <f t="shared" si="439"/>
        <v>0</v>
      </c>
      <c r="EH52" s="6">
        <f t="shared" si="440"/>
        <v>0</v>
      </c>
      <c r="EI52" s="6">
        <f t="shared" si="441"/>
        <v>0</v>
      </c>
      <c r="EJ52" s="6">
        <f t="shared" si="442"/>
        <v>0</v>
      </c>
      <c r="EK52" s="6">
        <f t="shared" si="443"/>
        <v>0</v>
      </c>
      <c r="EL52" s="6">
        <f t="shared" si="444"/>
        <v>0</v>
      </c>
      <c r="EM52" s="6">
        <f t="shared" si="445"/>
        <v>0</v>
      </c>
      <c r="EN52" s="6">
        <f t="shared" si="446"/>
        <v>0</v>
      </c>
      <c r="EO52" s="6">
        <f t="shared" si="447"/>
        <v>0</v>
      </c>
      <c r="EP52" s="6">
        <f t="shared" si="448"/>
        <v>0</v>
      </c>
      <c r="EQ52" s="6">
        <f t="shared" si="449"/>
        <v>0</v>
      </c>
      <c r="ER52" s="6">
        <f t="shared" si="450"/>
        <v>0</v>
      </c>
      <c r="ES52" s="6">
        <f t="shared" si="451"/>
        <v>0</v>
      </c>
      <c r="ET52" s="6">
        <f t="shared" si="452"/>
        <v>0</v>
      </c>
      <c r="EU52" s="6">
        <f t="shared" si="453"/>
        <v>0</v>
      </c>
      <c r="EV52" s="6">
        <f t="shared" si="454"/>
        <v>0</v>
      </c>
      <c r="EW52" s="6">
        <f t="shared" si="455"/>
        <v>0</v>
      </c>
      <c r="EX52" s="6">
        <f t="shared" si="456"/>
        <v>0</v>
      </c>
      <c r="EY52" s="6">
        <f t="shared" si="457"/>
        <v>0</v>
      </c>
      <c r="EZ52" s="6">
        <f t="shared" si="458"/>
        <v>0</v>
      </c>
      <c r="FA52" s="6">
        <f t="shared" si="459"/>
        <v>0</v>
      </c>
      <c r="FB52" s="6">
        <f t="shared" si="460"/>
        <v>0</v>
      </c>
      <c r="FC52" s="6">
        <f t="shared" si="461"/>
        <v>0</v>
      </c>
      <c r="FD52" s="6">
        <f t="shared" si="462"/>
        <v>0</v>
      </c>
      <c r="FE52" s="6">
        <f t="shared" si="463"/>
        <v>0</v>
      </c>
      <c r="FF52" s="6">
        <f t="shared" si="464"/>
        <v>0</v>
      </c>
      <c r="FG52" s="6">
        <f t="shared" si="465"/>
        <v>0</v>
      </c>
      <c r="FH52" s="6">
        <f t="shared" si="466"/>
        <v>0</v>
      </c>
      <c r="FI52" s="6">
        <f t="shared" si="467"/>
        <v>0</v>
      </c>
      <c r="FJ52" s="6">
        <f t="shared" si="468"/>
        <v>0</v>
      </c>
      <c r="FK52" s="6">
        <f t="shared" si="469"/>
        <v>0</v>
      </c>
      <c r="FL52" s="6">
        <f t="shared" si="470"/>
        <v>0</v>
      </c>
      <c r="FN52" s="10">
        <f t="shared" si="471"/>
        <v>-4828.7650773782443</v>
      </c>
      <c r="FO52" s="10">
        <f t="shared" si="472"/>
        <v>-96.575301547564891</v>
      </c>
    </row>
    <row r="53" spans="2:171" x14ac:dyDescent="0.2">
      <c r="B53" s="81" t="s">
        <v>84</v>
      </c>
      <c r="C53" s="94">
        <f t="shared" si="476"/>
        <v>385</v>
      </c>
      <c r="D53" s="86" t="s">
        <v>13</v>
      </c>
      <c r="E53" s="68"/>
      <c r="F53" s="73"/>
      <c r="G53" s="69"/>
      <c r="H53" s="88">
        <v>-225</v>
      </c>
      <c r="I53" s="38">
        <f t="shared" si="473"/>
        <v>-225</v>
      </c>
      <c r="J53" s="13">
        <f t="shared" si="474"/>
        <v>-60780.126239659818</v>
      </c>
      <c r="K53" s="53">
        <f t="shared" si="475"/>
        <v>-1215.6025247931964</v>
      </c>
      <c r="L53" s="2"/>
      <c r="M53" s="95" t="str">
        <f t="shared" si="0"/>
        <v>Beskæring (time)</v>
      </c>
      <c r="N53" s="2"/>
      <c r="O53" s="92"/>
      <c r="P53" s="92">
        <v>5</v>
      </c>
      <c r="Q53" s="92">
        <v>10</v>
      </c>
      <c r="R53" s="92">
        <v>20</v>
      </c>
      <c r="S53" s="92">
        <v>20</v>
      </c>
      <c r="T53" s="92">
        <v>10</v>
      </c>
      <c r="U53" s="93">
        <v>20</v>
      </c>
      <c r="V53" s="93">
        <v>20</v>
      </c>
      <c r="W53" s="93">
        <v>10</v>
      </c>
      <c r="X53" s="93">
        <v>10</v>
      </c>
      <c r="Y53" s="93">
        <v>20</v>
      </c>
      <c r="Z53" s="93">
        <v>10</v>
      </c>
      <c r="AA53" s="93">
        <v>10</v>
      </c>
      <c r="AB53" s="93">
        <v>20</v>
      </c>
      <c r="AC53" s="93">
        <v>10</v>
      </c>
      <c r="AD53" s="93">
        <v>10</v>
      </c>
      <c r="AE53" s="93">
        <v>5</v>
      </c>
      <c r="AF53" s="93">
        <v>10</v>
      </c>
      <c r="AG53" s="93">
        <v>5</v>
      </c>
      <c r="AH53" s="93">
        <v>10</v>
      </c>
      <c r="AI53" s="93">
        <v>5</v>
      </c>
      <c r="AJ53" s="93">
        <v>5</v>
      </c>
      <c r="AK53" s="93">
        <v>5</v>
      </c>
      <c r="AL53" s="93">
        <v>5</v>
      </c>
      <c r="AM53" s="93">
        <v>5</v>
      </c>
      <c r="AN53" s="93">
        <v>5</v>
      </c>
      <c r="AO53" s="93">
        <v>5</v>
      </c>
      <c r="AP53" s="93">
        <v>5</v>
      </c>
      <c r="AQ53" s="93">
        <v>5</v>
      </c>
      <c r="AR53" s="93">
        <v>5</v>
      </c>
      <c r="AS53" s="93">
        <v>5</v>
      </c>
      <c r="AT53" s="93">
        <v>5</v>
      </c>
      <c r="AU53" s="93">
        <v>5</v>
      </c>
      <c r="AV53" s="93">
        <v>5</v>
      </c>
      <c r="AW53" s="93">
        <v>5</v>
      </c>
      <c r="AX53" s="93">
        <v>5</v>
      </c>
      <c r="AY53" s="93">
        <v>5</v>
      </c>
      <c r="AZ53" s="93">
        <v>5</v>
      </c>
      <c r="BA53" s="93">
        <v>5</v>
      </c>
      <c r="BB53" s="93">
        <v>5</v>
      </c>
      <c r="BC53" s="93">
        <v>5</v>
      </c>
      <c r="BD53" s="93">
        <v>5</v>
      </c>
      <c r="BE53" s="93">
        <v>5</v>
      </c>
      <c r="BF53" s="93">
        <v>5</v>
      </c>
      <c r="BG53" s="93">
        <v>5</v>
      </c>
      <c r="BH53" s="93">
        <v>5</v>
      </c>
      <c r="BI53" s="93">
        <v>5</v>
      </c>
      <c r="BJ53" s="93">
        <v>5</v>
      </c>
      <c r="BK53" s="93">
        <v>5</v>
      </c>
      <c r="BL53" s="93">
        <v>5</v>
      </c>
      <c r="BM53" s="2"/>
      <c r="BN53" s="3" t="str">
        <f t="shared" si="5"/>
        <v>Beskæring (time)</v>
      </c>
      <c r="BO53" s="53">
        <f t="shared" si="371"/>
        <v>0</v>
      </c>
      <c r="BP53" s="53">
        <f t="shared" si="372"/>
        <v>-1125</v>
      </c>
      <c r="BQ53" s="53">
        <f t="shared" si="373"/>
        <v>-2250</v>
      </c>
      <c r="BR53" s="53">
        <f t="shared" si="374"/>
        <v>-4500</v>
      </c>
      <c r="BS53" s="53">
        <f t="shared" si="375"/>
        <v>-4500</v>
      </c>
      <c r="BT53" s="53">
        <f t="shared" si="376"/>
        <v>-2250</v>
      </c>
      <c r="BU53" s="53">
        <f t="shared" si="377"/>
        <v>-4500</v>
      </c>
      <c r="BV53" s="53">
        <f t="shared" si="378"/>
        <v>-4500</v>
      </c>
      <c r="BW53" s="53">
        <f t="shared" si="379"/>
        <v>-2250</v>
      </c>
      <c r="BX53" s="53">
        <f t="shared" si="380"/>
        <v>-2250</v>
      </c>
      <c r="BY53" s="53">
        <f t="shared" si="381"/>
        <v>-4500</v>
      </c>
      <c r="BZ53" s="53">
        <f t="shared" si="382"/>
        <v>-2250</v>
      </c>
      <c r="CA53" s="53">
        <f t="shared" si="383"/>
        <v>-2250</v>
      </c>
      <c r="CB53" s="53">
        <f t="shared" si="384"/>
        <v>-4500</v>
      </c>
      <c r="CC53" s="53">
        <f t="shared" si="385"/>
        <v>-2250</v>
      </c>
      <c r="CD53" s="53">
        <f t="shared" si="386"/>
        <v>-2250</v>
      </c>
      <c r="CE53" s="53">
        <f t="shared" si="387"/>
        <v>-1125</v>
      </c>
      <c r="CF53" s="53">
        <f t="shared" si="388"/>
        <v>-2250</v>
      </c>
      <c r="CG53" s="53">
        <f t="shared" si="389"/>
        <v>-1125</v>
      </c>
      <c r="CH53" s="53">
        <f t="shared" si="390"/>
        <v>-2250</v>
      </c>
      <c r="CI53" s="53">
        <f t="shared" si="391"/>
        <v>-1125</v>
      </c>
      <c r="CJ53" s="53">
        <f t="shared" si="392"/>
        <v>-1125</v>
      </c>
      <c r="CK53" s="53">
        <f t="shared" si="393"/>
        <v>-1125</v>
      </c>
      <c r="CL53" s="53">
        <f t="shared" si="394"/>
        <v>-1125</v>
      </c>
      <c r="CM53" s="53">
        <f t="shared" si="395"/>
        <v>-1125</v>
      </c>
      <c r="CN53" s="53">
        <f t="shared" si="396"/>
        <v>-1125</v>
      </c>
      <c r="CO53" s="53">
        <f t="shared" si="397"/>
        <v>-1125</v>
      </c>
      <c r="CP53" s="53">
        <f t="shared" si="398"/>
        <v>-1125</v>
      </c>
      <c r="CQ53" s="53">
        <f t="shared" si="399"/>
        <v>-1125</v>
      </c>
      <c r="CR53" s="53">
        <f t="shared" si="400"/>
        <v>-1125</v>
      </c>
      <c r="CS53" s="53">
        <f t="shared" si="401"/>
        <v>-1125</v>
      </c>
      <c r="CT53" s="53">
        <f t="shared" si="402"/>
        <v>-1125</v>
      </c>
      <c r="CU53" s="53">
        <f t="shared" si="403"/>
        <v>-1125</v>
      </c>
      <c r="CV53" s="53">
        <f t="shared" si="404"/>
        <v>-1125</v>
      </c>
      <c r="CW53" s="53">
        <f t="shared" si="405"/>
        <v>-1125</v>
      </c>
      <c r="CX53" s="53">
        <f t="shared" si="406"/>
        <v>-1125</v>
      </c>
      <c r="CY53" s="53">
        <f t="shared" si="407"/>
        <v>-1125</v>
      </c>
      <c r="CZ53" s="53">
        <f t="shared" si="408"/>
        <v>-1125</v>
      </c>
      <c r="DA53" s="53">
        <f t="shared" si="409"/>
        <v>-1125</v>
      </c>
      <c r="DB53" s="53">
        <f t="shared" si="410"/>
        <v>-1125</v>
      </c>
      <c r="DC53" s="53">
        <f t="shared" si="411"/>
        <v>-1125</v>
      </c>
      <c r="DD53" s="53">
        <f t="shared" si="412"/>
        <v>-1125</v>
      </c>
      <c r="DE53" s="53">
        <f t="shared" si="413"/>
        <v>-1125</v>
      </c>
      <c r="DF53" s="53">
        <f t="shared" si="414"/>
        <v>-1125</v>
      </c>
      <c r="DG53" s="53">
        <f t="shared" si="415"/>
        <v>-1125</v>
      </c>
      <c r="DH53" s="53">
        <f t="shared" si="416"/>
        <v>-1125</v>
      </c>
      <c r="DI53" s="53">
        <f t="shared" si="417"/>
        <v>-1125</v>
      </c>
      <c r="DJ53" s="53">
        <f t="shared" si="418"/>
        <v>-1125</v>
      </c>
      <c r="DK53" s="53">
        <f t="shared" si="419"/>
        <v>-1125</v>
      </c>
      <c r="DL53" s="53">
        <f t="shared" si="420"/>
        <v>-1125</v>
      </c>
      <c r="DN53" s="3" t="str">
        <f t="shared" si="7"/>
        <v>Beskæring (time)</v>
      </c>
      <c r="DO53" s="6">
        <f t="shared" si="421"/>
        <v>0</v>
      </c>
      <c r="DP53" s="6">
        <f t="shared" si="422"/>
        <v>-1082.1468195266275</v>
      </c>
      <c r="DQ53" s="6">
        <f t="shared" si="423"/>
        <v>-2122.6726075329998</v>
      </c>
      <c r="DR53" s="6">
        <f t="shared" si="424"/>
        <v>-4163.7039609301164</v>
      </c>
      <c r="DS53" s="6">
        <f t="shared" si="425"/>
        <v>-4083.6327309122289</v>
      </c>
      <c r="DT53" s="6">
        <f t="shared" si="426"/>
        <v>-2002.5506661204206</v>
      </c>
      <c r="DU53" s="6">
        <f t="shared" si="427"/>
        <v>-3928.0801527746712</v>
      </c>
      <c r="DV53" s="6">
        <f t="shared" si="428"/>
        <v>-3852.5401498366973</v>
      </c>
      <c r="DW53" s="6">
        <f t="shared" si="429"/>
        <v>-1889.2264196314575</v>
      </c>
      <c r="DX53" s="6">
        <f t="shared" si="430"/>
        <v>-1852.8951423308527</v>
      </c>
      <c r="DY53" s="6">
        <f t="shared" si="431"/>
        <v>-3634.5250868797493</v>
      </c>
      <c r="DZ53" s="6">
        <f t="shared" si="432"/>
        <v>-1782.3151868352622</v>
      </c>
      <c r="EA53" s="6">
        <f t="shared" si="433"/>
        <v>-1748.0398947807378</v>
      </c>
      <c r="EB53" s="6">
        <f t="shared" si="434"/>
        <v>-3428.8474859160633</v>
      </c>
      <c r="EC53" s="6">
        <f t="shared" si="435"/>
        <v>-1681.4540555934543</v>
      </c>
      <c r="ED53" s="6">
        <f t="shared" si="436"/>
        <v>-1649.1184006781959</v>
      </c>
      <c r="EE53" s="6">
        <f t="shared" si="437"/>
        <v>-808.70229264026921</v>
      </c>
      <c r="EF53" s="6">
        <f t="shared" si="438"/>
        <v>-1586.3006509482207</v>
      </c>
      <c r="EG53" s="6">
        <f t="shared" si="439"/>
        <v>-777.89743459960812</v>
      </c>
      <c r="EH53" s="6">
        <f t="shared" si="440"/>
        <v>-1525.8757370992314</v>
      </c>
      <c r="EI53" s="6">
        <f t="shared" si="441"/>
        <v>-748.26598646212324</v>
      </c>
      <c r="EJ53" s="6">
        <f t="shared" si="442"/>
        <v>-733.87625595323641</v>
      </c>
      <c r="EK53" s="6">
        <f t="shared" si="443"/>
        <v>-719.76325103105876</v>
      </c>
      <c r="EL53" s="6">
        <f t="shared" si="444"/>
        <v>-705.92165004969229</v>
      </c>
      <c r="EM53" s="6">
        <f t="shared" si="445"/>
        <v>-692.34623370258294</v>
      </c>
      <c r="EN53" s="6">
        <f t="shared" si="446"/>
        <v>-679.03188305445633</v>
      </c>
      <c r="EO53" s="6">
        <f t="shared" si="447"/>
        <v>-665.97357761110152</v>
      </c>
      <c r="EP53" s="6">
        <f t="shared" si="448"/>
        <v>-653.16639342627286</v>
      </c>
      <c r="EQ53" s="6">
        <f t="shared" si="449"/>
        <v>-640.60550124499821</v>
      </c>
      <c r="ER53" s="6">
        <f t="shared" si="450"/>
        <v>-628.28616468259452</v>
      </c>
      <c r="ES53" s="6">
        <f t="shared" si="451"/>
        <v>-616.20373843869857</v>
      </c>
      <c r="ET53" s="6">
        <f t="shared" si="452"/>
        <v>-604.35366654564677</v>
      </c>
      <c r="EU53" s="6">
        <f t="shared" si="453"/>
        <v>-592.73148065053817</v>
      </c>
      <c r="EV53" s="6">
        <f t="shared" si="454"/>
        <v>-581.33279833033555</v>
      </c>
      <c r="EW53" s="6">
        <f t="shared" si="455"/>
        <v>-570.15332143936757</v>
      </c>
      <c r="EX53" s="6">
        <f t="shared" si="456"/>
        <v>-559.18883448861061</v>
      </c>
      <c r="EY53" s="6">
        <f t="shared" si="457"/>
        <v>-548.43520305613742</v>
      </c>
      <c r="EZ53" s="6">
        <f t="shared" si="458"/>
        <v>-537.88837222813481</v>
      </c>
      <c r="FA53" s="6">
        <f t="shared" si="459"/>
        <v>-527.54436506990146</v>
      </c>
      <c r="FB53" s="6">
        <f t="shared" si="460"/>
        <v>-517.39928112624966</v>
      </c>
      <c r="FC53" s="6">
        <f t="shared" si="461"/>
        <v>-507.44929495074484</v>
      </c>
      <c r="FD53" s="6">
        <f t="shared" si="462"/>
        <v>-497.69065466323059</v>
      </c>
      <c r="FE53" s="6">
        <f t="shared" si="463"/>
        <v>-488.11968053509156</v>
      </c>
      <c r="FF53" s="6">
        <f t="shared" si="464"/>
        <v>-478.73276360172446</v>
      </c>
      <c r="FG53" s="6">
        <f t="shared" si="465"/>
        <v>-469.52636430169127</v>
      </c>
      <c r="FH53" s="6">
        <f t="shared" si="466"/>
        <v>-460.4970111420435</v>
      </c>
      <c r="FI53" s="6">
        <f t="shared" si="467"/>
        <v>-451.64129938931188</v>
      </c>
      <c r="FJ53" s="6">
        <f t="shared" si="468"/>
        <v>-442.95588978567133</v>
      </c>
      <c r="FK53" s="6">
        <f t="shared" si="469"/>
        <v>-434.43750728979307</v>
      </c>
      <c r="FL53" s="6">
        <f t="shared" si="470"/>
        <v>-426.08293984191255</v>
      </c>
      <c r="FN53" s="10">
        <f t="shared" si="471"/>
        <v>-60780.126239659818</v>
      </c>
      <c r="FO53" s="10">
        <f t="shared" si="472"/>
        <v>-1215.6025247931964</v>
      </c>
    </row>
    <row r="54" spans="2:171" x14ac:dyDescent="0.2">
      <c r="B54" s="81" t="s">
        <v>85</v>
      </c>
      <c r="C54" s="94">
        <f t="shared" si="476"/>
        <v>1384</v>
      </c>
      <c r="D54" s="86" t="s">
        <v>13</v>
      </c>
      <c r="E54" s="68"/>
      <c r="F54" s="73"/>
      <c r="G54" s="69"/>
      <c r="H54" s="88">
        <v>-225</v>
      </c>
      <c r="I54" s="38">
        <f t="shared" si="473"/>
        <v>-225</v>
      </c>
      <c r="J54" s="13">
        <f t="shared" si="474"/>
        <v>-183411.91807848038</v>
      </c>
      <c r="K54" s="53">
        <f t="shared" si="475"/>
        <v>-3668.2383615696076</v>
      </c>
      <c r="L54" s="2"/>
      <c r="M54" s="95" t="str">
        <f t="shared" si="0"/>
        <v>Høst (time) max. 4 gange á 8 timer pr. ha</v>
      </c>
      <c r="N54" s="2"/>
      <c r="O54" s="92"/>
      <c r="P54" s="92"/>
      <c r="Q54" s="92"/>
      <c r="R54" s="92">
        <v>8</v>
      </c>
      <c r="S54" s="92">
        <v>8</v>
      </c>
      <c r="T54" s="92">
        <v>12</v>
      </c>
      <c r="U54" s="93">
        <v>12</v>
      </c>
      <c r="V54" s="93">
        <v>16</v>
      </c>
      <c r="W54" s="93">
        <v>16</v>
      </c>
      <c r="X54" s="93">
        <v>32</v>
      </c>
      <c r="Y54" s="93">
        <v>32</v>
      </c>
      <c r="Z54" s="93">
        <v>32</v>
      </c>
      <c r="AA54" s="93">
        <v>32</v>
      </c>
      <c r="AB54" s="93">
        <v>32</v>
      </c>
      <c r="AC54" s="93">
        <v>32</v>
      </c>
      <c r="AD54" s="93">
        <v>32</v>
      </c>
      <c r="AE54" s="93">
        <v>32</v>
      </c>
      <c r="AF54" s="93">
        <v>32</v>
      </c>
      <c r="AG54" s="93">
        <v>32</v>
      </c>
      <c r="AH54" s="93">
        <v>32</v>
      </c>
      <c r="AI54" s="93">
        <v>32</v>
      </c>
      <c r="AJ54" s="93">
        <v>32</v>
      </c>
      <c r="AK54" s="93">
        <v>32</v>
      </c>
      <c r="AL54" s="93">
        <v>32</v>
      </c>
      <c r="AM54" s="93">
        <v>32</v>
      </c>
      <c r="AN54" s="93">
        <v>32</v>
      </c>
      <c r="AO54" s="93">
        <v>32</v>
      </c>
      <c r="AP54" s="93">
        <v>32</v>
      </c>
      <c r="AQ54" s="93">
        <v>32</v>
      </c>
      <c r="AR54" s="93">
        <v>32</v>
      </c>
      <c r="AS54" s="93">
        <v>32</v>
      </c>
      <c r="AT54" s="93">
        <v>32</v>
      </c>
      <c r="AU54" s="93">
        <v>32</v>
      </c>
      <c r="AV54" s="93">
        <v>32</v>
      </c>
      <c r="AW54" s="93">
        <v>32</v>
      </c>
      <c r="AX54" s="93">
        <v>32</v>
      </c>
      <c r="AY54" s="93">
        <v>32</v>
      </c>
      <c r="AZ54" s="93">
        <v>32</v>
      </c>
      <c r="BA54" s="93">
        <v>32</v>
      </c>
      <c r="BB54" s="93">
        <v>32</v>
      </c>
      <c r="BC54" s="93">
        <v>32</v>
      </c>
      <c r="BD54" s="93">
        <v>32</v>
      </c>
      <c r="BE54" s="93">
        <v>32</v>
      </c>
      <c r="BF54" s="93">
        <v>32</v>
      </c>
      <c r="BG54" s="93">
        <v>32</v>
      </c>
      <c r="BH54" s="93">
        <v>32</v>
      </c>
      <c r="BI54" s="93">
        <v>32</v>
      </c>
      <c r="BJ54" s="93">
        <v>32</v>
      </c>
      <c r="BK54" s="93">
        <v>32</v>
      </c>
      <c r="BL54" s="93">
        <v>32</v>
      </c>
      <c r="BM54" s="2"/>
      <c r="BN54" s="3" t="str">
        <f t="shared" si="5"/>
        <v>Høst (time) max. 4 gange á 8 timer pr. ha</v>
      </c>
      <c r="BO54" s="53">
        <f t="shared" si="371"/>
        <v>0</v>
      </c>
      <c r="BP54" s="53">
        <f t="shared" si="372"/>
        <v>0</v>
      </c>
      <c r="BQ54" s="53">
        <f t="shared" si="373"/>
        <v>0</v>
      </c>
      <c r="BR54" s="53">
        <f t="shared" si="374"/>
        <v>-1800</v>
      </c>
      <c r="BS54" s="53">
        <f t="shared" si="375"/>
        <v>-1800</v>
      </c>
      <c r="BT54" s="53">
        <f t="shared" si="376"/>
        <v>-2700</v>
      </c>
      <c r="BU54" s="53">
        <f t="shared" si="377"/>
        <v>-2700</v>
      </c>
      <c r="BV54" s="53">
        <f t="shared" si="378"/>
        <v>-3600</v>
      </c>
      <c r="BW54" s="53">
        <f t="shared" si="379"/>
        <v>-3600</v>
      </c>
      <c r="BX54" s="53">
        <f t="shared" si="380"/>
        <v>-7200</v>
      </c>
      <c r="BY54" s="53">
        <f t="shared" si="381"/>
        <v>-7200</v>
      </c>
      <c r="BZ54" s="53">
        <f t="shared" si="382"/>
        <v>-7200</v>
      </c>
      <c r="CA54" s="53">
        <f t="shared" si="383"/>
        <v>-7200</v>
      </c>
      <c r="CB54" s="53">
        <f t="shared" si="384"/>
        <v>-7200</v>
      </c>
      <c r="CC54" s="53">
        <f t="shared" si="385"/>
        <v>-7200</v>
      </c>
      <c r="CD54" s="53">
        <f t="shared" si="386"/>
        <v>-7200</v>
      </c>
      <c r="CE54" s="53">
        <f t="shared" si="387"/>
        <v>-7200</v>
      </c>
      <c r="CF54" s="53">
        <f t="shared" si="388"/>
        <v>-7200</v>
      </c>
      <c r="CG54" s="53">
        <f t="shared" si="389"/>
        <v>-7200</v>
      </c>
      <c r="CH54" s="53">
        <f t="shared" si="390"/>
        <v>-7200</v>
      </c>
      <c r="CI54" s="53">
        <f t="shared" si="391"/>
        <v>-7200</v>
      </c>
      <c r="CJ54" s="53">
        <f t="shared" si="392"/>
        <v>-7200</v>
      </c>
      <c r="CK54" s="53">
        <f t="shared" si="393"/>
        <v>-7200</v>
      </c>
      <c r="CL54" s="53">
        <f t="shared" si="394"/>
        <v>-7200</v>
      </c>
      <c r="CM54" s="53">
        <f t="shared" si="395"/>
        <v>-7200</v>
      </c>
      <c r="CN54" s="53">
        <f t="shared" si="396"/>
        <v>-7200</v>
      </c>
      <c r="CO54" s="53">
        <f t="shared" si="397"/>
        <v>-7200</v>
      </c>
      <c r="CP54" s="53">
        <f t="shared" si="398"/>
        <v>-7200</v>
      </c>
      <c r="CQ54" s="53">
        <f t="shared" si="399"/>
        <v>-7200</v>
      </c>
      <c r="CR54" s="53">
        <f t="shared" si="400"/>
        <v>-7200</v>
      </c>
      <c r="CS54" s="53">
        <f t="shared" si="401"/>
        <v>-7200</v>
      </c>
      <c r="CT54" s="53">
        <f t="shared" si="402"/>
        <v>-7200</v>
      </c>
      <c r="CU54" s="53">
        <f t="shared" si="403"/>
        <v>-7200</v>
      </c>
      <c r="CV54" s="53">
        <f t="shared" si="404"/>
        <v>-7200</v>
      </c>
      <c r="CW54" s="53">
        <f t="shared" si="405"/>
        <v>-7200</v>
      </c>
      <c r="CX54" s="53">
        <f t="shared" si="406"/>
        <v>-7200</v>
      </c>
      <c r="CY54" s="53">
        <f t="shared" si="407"/>
        <v>-7200</v>
      </c>
      <c r="CZ54" s="53">
        <f t="shared" si="408"/>
        <v>-7200</v>
      </c>
      <c r="DA54" s="53">
        <f t="shared" si="409"/>
        <v>-7200</v>
      </c>
      <c r="DB54" s="53">
        <f t="shared" si="410"/>
        <v>-7200</v>
      </c>
      <c r="DC54" s="53">
        <f t="shared" si="411"/>
        <v>-7200</v>
      </c>
      <c r="DD54" s="53">
        <f t="shared" si="412"/>
        <v>-7200</v>
      </c>
      <c r="DE54" s="53">
        <f t="shared" si="413"/>
        <v>-7200</v>
      </c>
      <c r="DF54" s="53">
        <f t="shared" si="414"/>
        <v>-7200</v>
      </c>
      <c r="DG54" s="53">
        <f t="shared" si="415"/>
        <v>-7200</v>
      </c>
      <c r="DH54" s="53">
        <f t="shared" si="416"/>
        <v>-7200</v>
      </c>
      <c r="DI54" s="53">
        <f t="shared" si="417"/>
        <v>-7200</v>
      </c>
      <c r="DJ54" s="53">
        <f t="shared" si="418"/>
        <v>-7200</v>
      </c>
      <c r="DK54" s="53">
        <f t="shared" si="419"/>
        <v>-7200</v>
      </c>
      <c r="DL54" s="53">
        <f t="shared" si="420"/>
        <v>-7200</v>
      </c>
      <c r="DN54" s="3" t="str">
        <f t="shared" si="7"/>
        <v>Høst (time) max. 4 gange á 8 timer pr. ha</v>
      </c>
      <c r="DO54" s="6">
        <f t="shared" si="421"/>
        <v>0</v>
      </c>
      <c r="DP54" s="6">
        <f t="shared" si="422"/>
        <v>0</v>
      </c>
      <c r="DQ54" s="6">
        <f t="shared" si="423"/>
        <v>0</v>
      </c>
      <c r="DR54" s="6">
        <f t="shared" si="424"/>
        <v>-1665.4815843720464</v>
      </c>
      <c r="DS54" s="6">
        <f t="shared" si="425"/>
        <v>-1633.4530923648915</v>
      </c>
      <c r="DT54" s="6">
        <f t="shared" si="426"/>
        <v>-2403.0607993445046</v>
      </c>
      <c r="DU54" s="6">
        <f t="shared" si="427"/>
        <v>-2356.8480916648027</v>
      </c>
      <c r="DV54" s="6">
        <f t="shared" si="428"/>
        <v>-3082.0321198693582</v>
      </c>
      <c r="DW54" s="6">
        <f t="shared" si="429"/>
        <v>-3022.7622714103318</v>
      </c>
      <c r="DX54" s="6">
        <f t="shared" si="430"/>
        <v>-5929.2644554587287</v>
      </c>
      <c r="DY54" s="6">
        <f t="shared" si="431"/>
        <v>-5815.2401390075993</v>
      </c>
      <c r="DZ54" s="6">
        <f t="shared" si="432"/>
        <v>-5703.408597872839</v>
      </c>
      <c r="EA54" s="6">
        <f t="shared" si="433"/>
        <v>-5593.7276632983612</v>
      </c>
      <c r="EB54" s="6">
        <f t="shared" si="434"/>
        <v>-5486.1559774657017</v>
      </c>
      <c r="EC54" s="6">
        <f t="shared" si="435"/>
        <v>-5380.6529778990543</v>
      </c>
      <c r="ED54" s="6">
        <f t="shared" si="436"/>
        <v>-5277.1788821702266</v>
      </c>
      <c r="EE54" s="6">
        <f t="shared" si="437"/>
        <v>-5175.6946728977227</v>
      </c>
      <c r="EF54" s="6">
        <f t="shared" si="438"/>
        <v>-5076.1620830343054</v>
      </c>
      <c r="EG54" s="6">
        <f t="shared" si="439"/>
        <v>-4978.5435814374923</v>
      </c>
      <c r="EH54" s="6">
        <f t="shared" si="440"/>
        <v>-4882.8023587175403</v>
      </c>
      <c r="EI54" s="6">
        <f t="shared" si="441"/>
        <v>-4788.9023133575884</v>
      </c>
      <c r="EJ54" s="6">
        <f t="shared" si="442"/>
        <v>-4696.808038100713</v>
      </c>
      <c r="EK54" s="6">
        <f t="shared" si="443"/>
        <v>-4606.4848065987762</v>
      </c>
      <c r="EL54" s="6">
        <f t="shared" si="444"/>
        <v>-4517.8985603180308</v>
      </c>
      <c r="EM54" s="6">
        <f t="shared" si="445"/>
        <v>-4431.0158956965306</v>
      </c>
      <c r="EN54" s="6">
        <f t="shared" si="446"/>
        <v>-4345.8040515485209</v>
      </c>
      <c r="EO54" s="6">
        <f t="shared" si="447"/>
        <v>-4262.2308967110494</v>
      </c>
      <c r="EP54" s="6">
        <f t="shared" si="448"/>
        <v>-4180.2649179281461</v>
      </c>
      <c r="EQ54" s="6">
        <f t="shared" si="449"/>
        <v>-4099.8752079679889</v>
      </c>
      <c r="ER54" s="6">
        <f t="shared" si="450"/>
        <v>-4021.0314539686051</v>
      </c>
      <c r="ES54" s="6">
        <f t="shared" si="451"/>
        <v>-3943.7039260076708</v>
      </c>
      <c r="ET54" s="6">
        <f t="shared" si="452"/>
        <v>-3867.8634658921392</v>
      </c>
      <c r="EU54" s="6">
        <f t="shared" si="453"/>
        <v>-3793.4814761634439</v>
      </c>
      <c r="EV54" s="6">
        <f t="shared" si="454"/>
        <v>-3720.5299093141475</v>
      </c>
      <c r="EW54" s="6">
        <f t="shared" si="455"/>
        <v>-3648.9812572119527</v>
      </c>
      <c r="EX54" s="6">
        <f t="shared" si="456"/>
        <v>-3578.8085407271083</v>
      </c>
      <c r="EY54" s="6">
        <f t="shared" si="457"/>
        <v>-3509.9852995592792</v>
      </c>
      <c r="EZ54" s="6">
        <f t="shared" si="458"/>
        <v>-3442.4855822600625</v>
      </c>
      <c r="FA54" s="6">
        <f t="shared" si="459"/>
        <v>-3376.2839364473693</v>
      </c>
      <c r="FB54" s="6">
        <f t="shared" si="460"/>
        <v>-3311.3553992079978</v>
      </c>
      <c r="FC54" s="6">
        <f t="shared" si="461"/>
        <v>-3247.6754876847672</v>
      </c>
      <c r="FD54" s="6">
        <f t="shared" si="462"/>
        <v>-3185.2201898446756</v>
      </c>
      <c r="FE54" s="6">
        <f t="shared" si="463"/>
        <v>-3123.9659554245859</v>
      </c>
      <c r="FF54" s="6">
        <f t="shared" si="464"/>
        <v>-3063.8896870510366</v>
      </c>
      <c r="FG54" s="6">
        <f t="shared" si="465"/>
        <v>-3004.9687315308242</v>
      </c>
      <c r="FH54" s="6">
        <f t="shared" si="466"/>
        <v>-2947.1808713090782</v>
      </c>
      <c r="FI54" s="6">
        <f t="shared" si="467"/>
        <v>-2890.5043160915961</v>
      </c>
      <c r="FJ54" s="6">
        <f t="shared" si="468"/>
        <v>-2834.9176946282969</v>
      </c>
      <c r="FK54" s="6">
        <f t="shared" si="469"/>
        <v>-2780.4000466546759</v>
      </c>
      <c r="FL54" s="6">
        <f t="shared" si="470"/>
        <v>-2726.9308149882404</v>
      </c>
      <c r="FN54" s="10">
        <f t="shared" si="471"/>
        <v>-183411.91807848038</v>
      </c>
      <c r="FO54" s="10">
        <f t="shared" si="472"/>
        <v>-3668.2383615696076</v>
      </c>
    </row>
    <row r="55" spans="2:171" x14ac:dyDescent="0.2">
      <c r="B55" s="81" t="s">
        <v>83</v>
      </c>
      <c r="C55" s="94">
        <f t="shared" si="476"/>
        <v>47</v>
      </c>
      <c r="D55" s="91" t="s">
        <v>13</v>
      </c>
      <c r="E55" s="75"/>
      <c r="F55" s="76"/>
      <c r="G55" s="77"/>
      <c r="H55" s="88">
        <v>-5000</v>
      </c>
      <c r="I55" s="38">
        <f t="shared" si="473"/>
        <v>-5000</v>
      </c>
      <c r="J55" s="13">
        <f t="shared" si="474"/>
        <v>-143990.76248957388</v>
      </c>
      <c r="K55" s="53">
        <f t="shared" si="475"/>
        <v>-2879.8152497914775</v>
      </c>
      <c r="L55" s="2"/>
      <c r="M55" s="96" t="str">
        <f t="shared" si="0"/>
        <v>Hjemkørsel, tørring, lagring, pakning</v>
      </c>
      <c r="N55" s="2"/>
      <c r="O55" s="92"/>
      <c r="P55" s="92"/>
      <c r="Q55" s="92"/>
      <c r="R55" s="92">
        <v>1</v>
      </c>
      <c r="S55" s="92">
        <v>1</v>
      </c>
      <c r="T55" s="92">
        <v>1</v>
      </c>
      <c r="U55" s="93">
        <v>1</v>
      </c>
      <c r="V55" s="93">
        <v>1</v>
      </c>
      <c r="W55" s="93">
        <v>1</v>
      </c>
      <c r="X55" s="93">
        <v>1</v>
      </c>
      <c r="Y55" s="93">
        <v>1</v>
      </c>
      <c r="Z55" s="93">
        <v>1</v>
      </c>
      <c r="AA55" s="93">
        <v>1</v>
      </c>
      <c r="AB55" s="93">
        <v>1</v>
      </c>
      <c r="AC55" s="93">
        <v>1</v>
      </c>
      <c r="AD55" s="93">
        <v>1</v>
      </c>
      <c r="AE55" s="93">
        <v>1</v>
      </c>
      <c r="AF55" s="93">
        <v>1</v>
      </c>
      <c r="AG55" s="93">
        <v>1</v>
      </c>
      <c r="AH55" s="93">
        <v>1</v>
      </c>
      <c r="AI55" s="93">
        <v>1</v>
      </c>
      <c r="AJ55" s="93">
        <v>1</v>
      </c>
      <c r="AK55" s="93">
        <v>1</v>
      </c>
      <c r="AL55" s="93">
        <v>1</v>
      </c>
      <c r="AM55" s="93">
        <v>1</v>
      </c>
      <c r="AN55" s="93">
        <v>1</v>
      </c>
      <c r="AO55" s="93">
        <v>1</v>
      </c>
      <c r="AP55" s="93">
        <v>1</v>
      </c>
      <c r="AQ55" s="93">
        <v>1</v>
      </c>
      <c r="AR55" s="93">
        <v>1</v>
      </c>
      <c r="AS55" s="93">
        <v>1</v>
      </c>
      <c r="AT55" s="93">
        <v>1</v>
      </c>
      <c r="AU55" s="93">
        <v>1</v>
      </c>
      <c r="AV55" s="93">
        <v>1</v>
      </c>
      <c r="AW55" s="93">
        <v>1</v>
      </c>
      <c r="AX55" s="93">
        <v>1</v>
      </c>
      <c r="AY55" s="93">
        <v>1</v>
      </c>
      <c r="AZ55" s="93">
        <v>1</v>
      </c>
      <c r="BA55" s="93">
        <v>1</v>
      </c>
      <c r="BB55" s="93">
        <v>1</v>
      </c>
      <c r="BC55" s="93">
        <v>1</v>
      </c>
      <c r="BD55" s="93">
        <v>1</v>
      </c>
      <c r="BE55" s="93">
        <v>1</v>
      </c>
      <c r="BF55" s="93">
        <v>1</v>
      </c>
      <c r="BG55" s="93">
        <v>1</v>
      </c>
      <c r="BH55" s="93">
        <v>1</v>
      </c>
      <c r="BI55" s="93">
        <v>1</v>
      </c>
      <c r="BJ55" s="93">
        <v>1</v>
      </c>
      <c r="BK55" s="93">
        <v>1</v>
      </c>
      <c r="BL55" s="93">
        <v>1</v>
      </c>
      <c r="BM55" s="2"/>
      <c r="BN55" s="3" t="str">
        <f t="shared" si="5"/>
        <v>Hjemkørsel, tørring, lagring, pakning</v>
      </c>
      <c r="BO55" s="53">
        <f t="shared" ref="BO55:BO63" si="477">$I55*O55</f>
        <v>0</v>
      </c>
      <c r="BP55" s="53">
        <f t="shared" ref="BP55:BP63" si="478">$I55*P55</f>
        <v>0</v>
      </c>
      <c r="BQ55" s="53">
        <f t="shared" ref="BQ55:BQ63" si="479">$I55*Q55</f>
        <v>0</v>
      </c>
      <c r="BR55" s="53">
        <f t="shared" ref="BR55:BR63" si="480">$I55*R55</f>
        <v>-5000</v>
      </c>
      <c r="BS55" s="53">
        <f t="shared" ref="BS55:BS63" si="481">$I55*S55</f>
        <v>-5000</v>
      </c>
      <c r="BT55" s="53">
        <f t="shared" ref="BT55:BT63" si="482">$I55*T55</f>
        <v>-5000</v>
      </c>
      <c r="BU55" s="53">
        <f t="shared" ref="BU55:BU63" si="483">$I55*U55</f>
        <v>-5000</v>
      </c>
      <c r="BV55" s="53">
        <f t="shared" ref="BV55:BV63" si="484">$I55*V55</f>
        <v>-5000</v>
      </c>
      <c r="BW55" s="53">
        <f t="shared" ref="BW55:BW63" si="485">$I55*W55</f>
        <v>-5000</v>
      </c>
      <c r="BX55" s="53">
        <f t="shared" ref="BX55:BX63" si="486">$I55*X55</f>
        <v>-5000</v>
      </c>
      <c r="BY55" s="53">
        <f t="shared" ref="BY55:BY63" si="487">$I55*Y55</f>
        <v>-5000</v>
      </c>
      <c r="BZ55" s="53">
        <f t="shared" ref="BZ55:BZ63" si="488">$I55*Z55</f>
        <v>-5000</v>
      </c>
      <c r="CA55" s="53">
        <f t="shared" ref="CA55:CA63" si="489">$I55*AA55</f>
        <v>-5000</v>
      </c>
      <c r="CB55" s="53">
        <f t="shared" ref="CB55:CB63" si="490">$I55*AB55</f>
        <v>-5000</v>
      </c>
      <c r="CC55" s="53">
        <f t="shared" ref="CC55:CC63" si="491">$I55*AC55</f>
        <v>-5000</v>
      </c>
      <c r="CD55" s="53">
        <f t="shared" ref="CD55:CD63" si="492">$I55*AD55</f>
        <v>-5000</v>
      </c>
      <c r="CE55" s="53">
        <f t="shared" ref="CE55:CE63" si="493">$I55*AE55</f>
        <v>-5000</v>
      </c>
      <c r="CF55" s="53">
        <f t="shared" ref="CF55:CF63" si="494">$I55*AF55</f>
        <v>-5000</v>
      </c>
      <c r="CG55" s="53">
        <f t="shared" ref="CG55:CG63" si="495">$I55*AG55</f>
        <v>-5000</v>
      </c>
      <c r="CH55" s="53">
        <f t="shared" ref="CH55:CH63" si="496">$I55*AH55</f>
        <v>-5000</v>
      </c>
      <c r="CI55" s="53">
        <f t="shared" ref="CI55:CI63" si="497">$I55*AI55</f>
        <v>-5000</v>
      </c>
      <c r="CJ55" s="53">
        <f t="shared" ref="CJ55:CJ63" si="498">$I55*AJ55</f>
        <v>-5000</v>
      </c>
      <c r="CK55" s="53">
        <f t="shared" ref="CK55:CK63" si="499">$I55*AK55</f>
        <v>-5000</v>
      </c>
      <c r="CL55" s="53">
        <f t="shared" ref="CL55:CL63" si="500">$I55*AL55</f>
        <v>-5000</v>
      </c>
      <c r="CM55" s="53">
        <f t="shared" ref="CM55:CM63" si="501">$I55*AM55</f>
        <v>-5000</v>
      </c>
      <c r="CN55" s="53">
        <f t="shared" ref="CN55:CN63" si="502">$I55*AN55</f>
        <v>-5000</v>
      </c>
      <c r="CO55" s="53">
        <f t="shared" ref="CO55:CO63" si="503">$I55*AO55</f>
        <v>-5000</v>
      </c>
      <c r="CP55" s="53">
        <f t="shared" ref="CP55:CP63" si="504">$I55*AP55</f>
        <v>-5000</v>
      </c>
      <c r="CQ55" s="53">
        <f t="shared" ref="CQ55:CQ63" si="505">$I55*AQ55</f>
        <v>-5000</v>
      </c>
      <c r="CR55" s="53">
        <f t="shared" ref="CR55:CR63" si="506">$I55*AR55</f>
        <v>-5000</v>
      </c>
      <c r="CS55" s="53">
        <f t="shared" ref="CS55:CS63" si="507">$I55*AS55</f>
        <v>-5000</v>
      </c>
      <c r="CT55" s="53">
        <f t="shared" ref="CT55:CT63" si="508">$I55*AT55</f>
        <v>-5000</v>
      </c>
      <c r="CU55" s="53">
        <f t="shared" ref="CU55:CU63" si="509">$I55*AU55</f>
        <v>-5000</v>
      </c>
      <c r="CV55" s="53">
        <f t="shared" ref="CV55:CV63" si="510">$I55*AV55</f>
        <v>-5000</v>
      </c>
      <c r="CW55" s="53">
        <f t="shared" ref="CW55:CW63" si="511">$I55*AW55</f>
        <v>-5000</v>
      </c>
      <c r="CX55" s="53">
        <f t="shared" ref="CX55:CX63" si="512">$I55*AX55</f>
        <v>-5000</v>
      </c>
      <c r="CY55" s="53">
        <f t="shared" ref="CY55:CY63" si="513">$I55*AY55</f>
        <v>-5000</v>
      </c>
      <c r="CZ55" s="53">
        <f t="shared" ref="CZ55:CZ63" si="514">$I55*AZ55</f>
        <v>-5000</v>
      </c>
      <c r="DA55" s="53">
        <f t="shared" ref="DA55:DA63" si="515">$I55*BA55</f>
        <v>-5000</v>
      </c>
      <c r="DB55" s="53">
        <f t="shared" ref="DB55:DB63" si="516">$I55*BB55</f>
        <v>-5000</v>
      </c>
      <c r="DC55" s="53">
        <f t="shared" ref="DC55:DC63" si="517">$I55*BC55</f>
        <v>-5000</v>
      </c>
      <c r="DD55" s="53">
        <f t="shared" ref="DD55:DD63" si="518">$I55*BD55</f>
        <v>-5000</v>
      </c>
      <c r="DE55" s="53">
        <f t="shared" ref="DE55:DE63" si="519">$I55*BE55</f>
        <v>-5000</v>
      </c>
      <c r="DF55" s="53">
        <f t="shared" ref="DF55:DF63" si="520">$I55*BF55</f>
        <v>-5000</v>
      </c>
      <c r="DG55" s="53">
        <f t="shared" ref="DG55:DG63" si="521">$I55*BG55</f>
        <v>-5000</v>
      </c>
      <c r="DH55" s="53">
        <f t="shared" ref="DH55:DH63" si="522">$I55*BH55</f>
        <v>-5000</v>
      </c>
      <c r="DI55" s="53">
        <f t="shared" ref="DI55:DI63" si="523">$I55*BI55</f>
        <v>-5000</v>
      </c>
      <c r="DJ55" s="53">
        <f t="shared" ref="DJ55:DJ63" si="524">$I55*BJ55</f>
        <v>-5000</v>
      </c>
      <c r="DK55" s="53">
        <f t="shared" ref="DK55:DK63" si="525">$I55*BK55</f>
        <v>-5000</v>
      </c>
      <c r="DL55" s="53">
        <f t="shared" ref="DL55:DL63" si="526">$I55*BL55</f>
        <v>-5000</v>
      </c>
      <c r="DN55" s="3" t="str">
        <f t="shared" si="7"/>
        <v>Hjemkørsel, tørring, lagring, pakning</v>
      </c>
      <c r="DO55" s="6">
        <f t="shared" ref="DO55:DO63" si="527">BO55*(1+$C$8)^-BO$16</f>
        <v>0</v>
      </c>
      <c r="DP55" s="6">
        <f t="shared" ref="DP55:DP63" si="528">BP55*(1+$C$8)^-BP$16</f>
        <v>0</v>
      </c>
      <c r="DQ55" s="6">
        <f t="shared" ref="DQ55:DQ63" si="529">BQ55*(1+$C$8)^-BQ$16</f>
        <v>0</v>
      </c>
      <c r="DR55" s="6">
        <f t="shared" ref="DR55:DR63" si="530">BR55*(1+$C$8)^-BR$16</f>
        <v>-4626.3377343667953</v>
      </c>
      <c r="DS55" s="6">
        <f t="shared" ref="DS55:DS63" si="531">BS55*(1+$C$8)^-BS$16</f>
        <v>-4537.3697010135875</v>
      </c>
      <c r="DT55" s="6">
        <f t="shared" ref="DT55:DT63" si="532">BT55*(1+$C$8)^-BT$16</f>
        <v>-4450.1125913787128</v>
      </c>
      <c r="DU55" s="6">
        <f t="shared" ref="DU55:DU63" si="533">BU55*(1+$C$8)^-BU$16</f>
        <v>-4364.5335030829683</v>
      </c>
      <c r="DV55" s="6">
        <f t="shared" ref="DV55:DV63" si="534">BV55*(1+$C$8)^-BV$16</f>
        <v>-4280.6001664852192</v>
      </c>
      <c r="DW55" s="6">
        <f t="shared" ref="DW55:DW63" si="535">BW55*(1+$C$8)^-BW$16</f>
        <v>-4198.2809325143498</v>
      </c>
      <c r="DX55" s="6">
        <f t="shared" ref="DX55:DX63" si="536">BX55*(1+$C$8)^-BX$16</f>
        <v>-4117.544760735228</v>
      </c>
      <c r="DY55" s="6">
        <f t="shared" ref="DY55:DY63" si="537">BY55*(1+$C$8)^-BY$16</f>
        <v>-4038.3612076441659</v>
      </c>
      <c r="DZ55" s="6">
        <f t="shared" ref="DZ55:DZ63" si="538">BZ55*(1+$C$8)^-BZ$16</f>
        <v>-3960.7004151894716</v>
      </c>
      <c r="EA55" s="6">
        <f t="shared" ref="EA55:EA63" si="539">CA55*(1+$C$8)^-CA$16</f>
        <v>-3884.5330995127511</v>
      </c>
      <c r="EB55" s="6">
        <f t="shared" ref="EB55:EB63" si="540">CB55*(1+$C$8)^-CB$16</f>
        <v>-3809.8305399067372</v>
      </c>
      <c r="EC55" s="6">
        <f t="shared" ref="EC55:EC63" si="541">CC55*(1+$C$8)^-CC$16</f>
        <v>-3736.5645679854542</v>
      </c>
      <c r="ED55" s="6">
        <f t="shared" ref="ED55:ED63" si="542">CD55*(1+$C$8)^-CD$16</f>
        <v>-3664.7075570626575</v>
      </c>
      <c r="EE55" s="6">
        <f t="shared" ref="EE55:EE63" si="543">CE55*(1+$C$8)^-CE$16</f>
        <v>-3594.2324117345297</v>
      </c>
      <c r="EF55" s="6">
        <f t="shared" ref="EF55:EF63" si="544">CF55*(1+$C$8)^-CF$16</f>
        <v>-3525.1125576627123</v>
      </c>
      <c r="EG55" s="6">
        <f t="shared" ref="EG55:EG63" si="545">CG55*(1+$C$8)^-CG$16</f>
        <v>-3457.321931553814</v>
      </c>
      <c r="EH55" s="6">
        <f t="shared" ref="EH55:EH63" si="546">CH55*(1+$C$8)^-CH$16</f>
        <v>-3390.8349713316256</v>
      </c>
      <c r="EI55" s="6">
        <f t="shared" ref="EI55:EI63" si="547">CI55*(1+$C$8)^-CI$16</f>
        <v>-3325.6266064983251</v>
      </c>
      <c r="EJ55" s="6">
        <f t="shared" ref="EJ55:EJ63" si="548">CJ55*(1+$C$8)^-CJ$16</f>
        <v>-3261.6722486810509</v>
      </c>
      <c r="EK55" s="6">
        <f t="shared" ref="EK55:EK63" si="549">CK55*(1+$C$8)^-CK$16</f>
        <v>-3198.9477823602615</v>
      </c>
      <c r="EL55" s="6">
        <f t="shared" ref="EL55:EL63" si="550">CL55*(1+$C$8)^-CL$16</f>
        <v>-3137.4295557764103</v>
      </c>
      <c r="EM55" s="6">
        <f t="shared" ref="EM55:EM63" si="551">CM55*(1+$C$8)^-CM$16</f>
        <v>-3077.0943720114797</v>
      </c>
      <c r="EN55" s="6">
        <f t="shared" ref="EN55:EN63" si="552">CN55*(1+$C$8)^-CN$16</f>
        <v>-3017.9194802420284</v>
      </c>
      <c r="EO55" s="6">
        <f t="shared" ref="EO55:EO63" si="553">CO55*(1+$C$8)^-CO$16</f>
        <v>-2959.8825671604513</v>
      </c>
      <c r="EP55" s="6">
        <f t="shared" ref="EP55:EP63" si="554">CP55*(1+$C$8)^-CP$16</f>
        <v>-2902.9617485612125</v>
      </c>
      <c r="EQ55" s="6">
        <f t="shared" ref="EQ55:EQ63" si="555">CQ55*(1+$C$8)^-CQ$16</f>
        <v>-2847.1355610888809</v>
      </c>
      <c r="ER55" s="6">
        <f t="shared" ref="ER55:ER63" si="556">CR55*(1+$C$8)^-CR$16</f>
        <v>-2792.3829541448649</v>
      </c>
      <c r="ES55" s="6">
        <f t="shared" ref="ES55:ES63" si="557">CS55*(1+$C$8)^-CS$16</f>
        <v>-2738.6832819497713</v>
      </c>
      <c r="ET55" s="6">
        <f t="shared" ref="ET55:ET63" si="558">CT55*(1+$C$8)^-CT$16</f>
        <v>-2686.0162957584298</v>
      </c>
      <c r="EU55" s="6">
        <f t="shared" ref="EU55:EU63" si="559">CU55*(1+$C$8)^-CU$16</f>
        <v>-2634.362136224614</v>
      </c>
      <c r="EV55" s="6">
        <f t="shared" ref="EV55:EV63" si="560">CV55*(1+$C$8)^-CV$16</f>
        <v>-2583.7013259126024</v>
      </c>
      <c r="EW55" s="6">
        <f t="shared" ref="EW55:EW63" si="561">CW55*(1+$C$8)^-CW$16</f>
        <v>-2534.0147619527447</v>
      </c>
      <c r="EX55" s="6">
        <f t="shared" ref="EX55:EX63" si="562">CX55*(1+$C$8)^-CX$16</f>
        <v>-2485.2837088382694</v>
      </c>
      <c r="EY55" s="6">
        <f t="shared" ref="EY55:EY63" si="563">CY55*(1+$C$8)^-CY$16</f>
        <v>-2437.4897913606105</v>
      </c>
      <c r="EZ55" s="6">
        <f t="shared" ref="EZ55:EZ63" si="564">CZ55*(1+$C$8)^-CZ$16</f>
        <v>-2390.6149876805989</v>
      </c>
      <c r="FA55" s="6">
        <f t="shared" ref="FA55:FA63" si="565">DA55*(1+$C$8)^-DA$16</f>
        <v>-2344.6416225328953</v>
      </c>
      <c r="FB55" s="6">
        <f t="shared" ref="FB55:FB63" si="566">DB55*(1+$C$8)^-DB$16</f>
        <v>-2299.5523605611097</v>
      </c>
      <c r="FC55" s="6">
        <f t="shared" ref="FC55:FC63" si="567">DC55*(1+$C$8)^-DC$16</f>
        <v>-2255.3301997810881</v>
      </c>
      <c r="FD55" s="6">
        <f t="shared" ref="FD55:FD63" si="568">DD55*(1+$C$8)^-DD$16</f>
        <v>-2211.9584651699138</v>
      </c>
      <c r="FE55" s="6">
        <f t="shared" ref="FE55:FE63" si="569">DE55*(1+$C$8)^-DE$16</f>
        <v>-2169.4208023781848</v>
      </c>
      <c r="FF55" s="6">
        <f t="shared" ref="FF55:FF63" si="570">DF55*(1+$C$8)^-DF$16</f>
        <v>-2127.7011715632198</v>
      </c>
      <c r="FG55" s="6">
        <f t="shared" ref="FG55:FG63" si="571">DG55*(1+$C$8)^-DG$16</f>
        <v>-2086.7838413408504</v>
      </c>
      <c r="FH55" s="6">
        <f t="shared" ref="FH55:FH63" si="572">DH55*(1+$C$8)^-DH$16</f>
        <v>-2046.6533828535266</v>
      </c>
      <c r="FI55" s="6">
        <f t="shared" ref="FI55:FI63" si="573">DI55*(1+$C$8)^-DI$16</f>
        <v>-2007.2946639524971</v>
      </c>
      <c r="FJ55" s="6">
        <f t="shared" ref="FJ55:FJ63" si="574">DJ55*(1+$C$8)^-DJ$16</f>
        <v>-1968.6928434918727</v>
      </c>
      <c r="FK55" s="6">
        <f t="shared" ref="FK55:FK63" si="575">DK55*(1+$C$8)^-DK$16</f>
        <v>-1930.8333657324135</v>
      </c>
      <c r="FL55" s="6">
        <f t="shared" ref="FL55:FL63" si="576">DL55*(1+$C$8)^-DL$16</f>
        <v>-1893.7019548529447</v>
      </c>
      <c r="FN55" s="10">
        <f t="shared" ref="FN55:FN63" si="577">SUM(DO55:FL55)</f>
        <v>-143990.76248957388</v>
      </c>
      <c r="FO55" s="10">
        <f t="shared" ref="FO55:FO63" si="578">SUM(DO55:FL55)/$C$5</f>
        <v>-2879.8152497914775</v>
      </c>
    </row>
    <row r="56" spans="2:171" x14ac:dyDescent="0.2">
      <c r="B56" s="90"/>
      <c r="C56" s="94">
        <f t="shared" si="476"/>
        <v>0</v>
      </c>
      <c r="D56" s="91"/>
      <c r="E56" s="75"/>
      <c r="F56" s="76"/>
      <c r="G56" s="77"/>
      <c r="H56" s="89"/>
      <c r="I56" s="38">
        <f t="shared" si="473"/>
        <v>0</v>
      </c>
      <c r="J56" s="13">
        <f t="shared" si="474"/>
        <v>0</v>
      </c>
      <c r="K56" s="53">
        <f t="shared" si="475"/>
        <v>0</v>
      </c>
      <c r="L56" s="2"/>
      <c r="M56" s="96">
        <f t="shared" si="0"/>
        <v>0</v>
      </c>
      <c r="N56" s="2"/>
      <c r="O56" s="92"/>
      <c r="P56" s="92"/>
      <c r="Q56" s="92"/>
      <c r="R56" s="92"/>
      <c r="S56" s="92"/>
      <c r="T56" s="92"/>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2"/>
      <c r="BN56" s="3"/>
      <c r="BO56" s="53">
        <f t="shared" si="477"/>
        <v>0</v>
      </c>
      <c r="BP56" s="53">
        <f t="shared" si="478"/>
        <v>0</v>
      </c>
      <c r="BQ56" s="53">
        <f t="shared" si="479"/>
        <v>0</v>
      </c>
      <c r="BR56" s="53">
        <f t="shared" si="480"/>
        <v>0</v>
      </c>
      <c r="BS56" s="53">
        <f t="shared" si="481"/>
        <v>0</v>
      </c>
      <c r="BT56" s="53">
        <f t="shared" si="482"/>
        <v>0</v>
      </c>
      <c r="BU56" s="53">
        <f t="shared" si="483"/>
        <v>0</v>
      </c>
      <c r="BV56" s="53">
        <f t="shared" si="484"/>
        <v>0</v>
      </c>
      <c r="BW56" s="53">
        <f t="shared" si="485"/>
        <v>0</v>
      </c>
      <c r="BX56" s="53">
        <f t="shared" si="486"/>
        <v>0</v>
      </c>
      <c r="BY56" s="53">
        <f t="shared" si="487"/>
        <v>0</v>
      </c>
      <c r="BZ56" s="53">
        <f t="shared" si="488"/>
        <v>0</v>
      </c>
      <c r="CA56" s="53">
        <f t="shared" si="489"/>
        <v>0</v>
      </c>
      <c r="CB56" s="53">
        <f t="shared" si="490"/>
        <v>0</v>
      </c>
      <c r="CC56" s="53">
        <f t="shared" si="491"/>
        <v>0</v>
      </c>
      <c r="CD56" s="53">
        <f t="shared" si="492"/>
        <v>0</v>
      </c>
      <c r="CE56" s="53">
        <f t="shared" si="493"/>
        <v>0</v>
      </c>
      <c r="CF56" s="53">
        <f t="shared" si="494"/>
        <v>0</v>
      </c>
      <c r="CG56" s="53">
        <f t="shared" si="495"/>
        <v>0</v>
      </c>
      <c r="CH56" s="53">
        <f t="shared" si="496"/>
        <v>0</v>
      </c>
      <c r="CI56" s="53">
        <f t="shared" si="497"/>
        <v>0</v>
      </c>
      <c r="CJ56" s="53">
        <f t="shared" si="498"/>
        <v>0</v>
      </c>
      <c r="CK56" s="53">
        <f t="shared" si="499"/>
        <v>0</v>
      </c>
      <c r="CL56" s="53">
        <f t="shared" si="500"/>
        <v>0</v>
      </c>
      <c r="CM56" s="53">
        <f t="shared" si="501"/>
        <v>0</v>
      </c>
      <c r="CN56" s="53">
        <f t="shared" si="502"/>
        <v>0</v>
      </c>
      <c r="CO56" s="53">
        <f t="shared" si="503"/>
        <v>0</v>
      </c>
      <c r="CP56" s="53">
        <f t="shared" si="504"/>
        <v>0</v>
      </c>
      <c r="CQ56" s="53">
        <f t="shared" si="505"/>
        <v>0</v>
      </c>
      <c r="CR56" s="53">
        <f t="shared" si="506"/>
        <v>0</v>
      </c>
      <c r="CS56" s="53">
        <f t="shared" si="507"/>
        <v>0</v>
      </c>
      <c r="CT56" s="53">
        <f t="shared" si="508"/>
        <v>0</v>
      </c>
      <c r="CU56" s="53">
        <f t="shared" si="509"/>
        <v>0</v>
      </c>
      <c r="CV56" s="53">
        <f t="shared" si="510"/>
        <v>0</v>
      </c>
      <c r="CW56" s="53">
        <f t="shared" si="511"/>
        <v>0</v>
      </c>
      <c r="CX56" s="53">
        <f t="shared" si="512"/>
        <v>0</v>
      </c>
      <c r="CY56" s="53">
        <f t="shared" si="513"/>
        <v>0</v>
      </c>
      <c r="CZ56" s="53">
        <f t="shared" si="514"/>
        <v>0</v>
      </c>
      <c r="DA56" s="53">
        <f t="shared" si="515"/>
        <v>0</v>
      </c>
      <c r="DB56" s="53">
        <f t="shared" si="516"/>
        <v>0</v>
      </c>
      <c r="DC56" s="53">
        <f t="shared" si="517"/>
        <v>0</v>
      </c>
      <c r="DD56" s="53">
        <f t="shared" si="518"/>
        <v>0</v>
      </c>
      <c r="DE56" s="53">
        <f t="shared" si="519"/>
        <v>0</v>
      </c>
      <c r="DF56" s="53">
        <f t="shared" si="520"/>
        <v>0</v>
      </c>
      <c r="DG56" s="53">
        <f t="shared" si="521"/>
        <v>0</v>
      </c>
      <c r="DH56" s="53">
        <f t="shared" si="522"/>
        <v>0</v>
      </c>
      <c r="DI56" s="53">
        <f t="shared" si="523"/>
        <v>0</v>
      </c>
      <c r="DJ56" s="53">
        <f t="shared" si="524"/>
        <v>0</v>
      </c>
      <c r="DK56" s="53">
        <f t="shared" si="525"/>
        <v>0</v>
      </c>
      <c r="DL56" s="53">
        <f t="shared" si="526"/>
        <v>0</v>
      </c>
      <c r="DN56" s="3">
        <f t="shared" si="7"/>
        <v>0</v>
      </c>
      <c r="DO56" s="6">
        <f t="shared" si="527"/>
        <v>0</v>
      </c>
      <c r="DP56" s="6">
        <f t="shared" si="528"/>
        <v>0</v>
      </c>
      <c r="DQ56" s="6">
        <f t="shared" si="529"/>
        <v>0</v>
      </c>
      <c r="DR56" s="6">
        <f t="shared" si="530"/>
        <v>0</v>
      </c>
      <c r="DS56" s="6">
        <f t="shared" si="531"/>
        <v>0</v>
      </c>
      <c r="DT56" s="6">
        <f t="shared" si="532"/>
        <v>0</v>
      </c>
      <c r="DU56" s="6">
        <f t="shared" si="533"/>
        <v>0</v>
      </c>
      <c r="DV56" s="6">
        <f t="shared" si="534"/>
        <v>0</v>
      </c>
      <c r="DW56" s="6">
        <f t="shared" si="535"/>
        <v>0</v>
      </c>
      <c r="DX56" s="6">
        <f t="shared" si="536"/>
        <v>0</v>
      </c>
      <c r="DY56" s="6">
        <f t="shared" si="537"/>
        <v>0</v>
      </c>
      <c r="DZ56" s="6">
        <f t="shared" si="538"/>
        <v>0</v>
      </c>
      <c r="EA56" s="6">
        <f t="shared" si="539"/>
        <v>0</v>
      </c>
      <c r="EB56" s="6">
        <f t="shared" si="540"/>
        <v>0</v>
      </c>
      <c r="EC56" s="6">
        <f t="shared" si="541"/>
        <v>0</v>
      </c>
      <c r="ED56" s="6">
        <f t="shared" si="542"/>
        <v>0</v>
      </c>
      <c r="EE56" s="6">
        <f t="shared" si="543"/>
        <v>0</v>
      </c>
      <c r="EF56" s="6">
        <f t="shared" si="544"/>
        <v>0</v>
      </c>
      <c r="EG56" s="6">
        <f t="shared" si="545"/>
        <v>0</v>
      </c>
      <c r="EH56" s="6">
        <f t="shared" si="546"/>
        <v>0</v>
      </c>
      <c r="EI56" s="6">
        <f t="shared" si="547"/>
        <v>0</v>
      </c>
      <c r="EJ56" s="6">
        <f t="shared" si="548"/>
        <v>0</v>
      </c>
      <c r="EK56" s="6">
        <f t="shared" si="549"/>
        <v>0</v>
      </c>
      <c r="EL56" s="6">
        <f t="shared" si="550"/>
        <v>0</v>
      </c>
      <c r="EM56" s="6">
        <f t="shared" si="551"/>
        <v>0</v>
      </c>
      <c r="EN56" s="6">
        <f t="shared" si="552"/>
        <v>0</v>
      </c>
      <c r="EO56" s="6">
        <f t="shared" si="553"/>
        <v>0</v>
      </c>
      <c r="EP56" s="6">
        <f t="shared" si="554"/>
        <v>0</v>
      </c>
      <c r="EQ56" s="6">
        <f t="shared" si="555"/>
        <v>0</v>
      </c>
      <c r="ER56" s="6">
        <f t="shared" si="556"/>
        <v>0</v>
      </c>
      <c r="ES56" s="6">
        <f t="shared" si="557"/>
        <v>0</v>
      </c>
      <c r="ET56" s="6">
        <f t="shared" si="558"/>
        <v>0</v>
      </c>
      <c r="EU56" s="6">
        <f t="shared" si="559"/>
        <v>0</v>
      </c>
      <c r="EV56" s="6">
        <f t="shared" si="560"/>
        <v>0</v>
      </c>
      <c r="EW56" s="6">
        <f t="shared" si="561"/>
        <v>0</v>
      </c>
      <c r="EX56" s="6">
        <f t="shared" si="562"/>
        <v>0</v>
      </c>
      <c r="EY56" s="6">
        <f t="shared" si="563"/>
        <v>0</v>
      </c>
      <c r="EZ56" s="6">
        <f t="shared" si="564"/>
        <v>0</v>
      </c>
      <c r="FA56" s="6">
        <f t="shared" si="565"/>
        <v>0</v>
      </c>
      <c r="FB56" s="6">
        <f t="shared" si="566"/>
        <v>0</v>
      </c>
      <c r="FC56" s="6">
        <f t="shared" si="567"/>
        <v>0</v>
      </c>
      <c r="FD56" s="6">
        <f t="shared" si="568"/>
        <v>0</v>
      </c>
      <c r="FE56" s="6">
        <f t="shared" si="569"/>
        <v>0</v>
      </c>
      <c r="FF56" s="6">
        <f t="shared" si="570"/>
        <v>0</v>
      </c>
      <c r="FG56" s="6">
        <f t="shared" si="571"/>
        <v>0</v>
      </c>
      <c r="FH56" s="6">
        <f t="shared" si="572"/>
        <v>0</v>
      </c>
      <c r="FI56" s="6">
        <f t="shared" si="573"/>
        <v>0</v>
      </c>
      <c r="FJ56" s="6">
        <f t="shared" si="574"/>
        <v>0</v>
      </c>
      <c r="FK56" s="6">
        <f t="shared" si="575"/>
        <v>0</v>
      </c>
      <c r="FL56" s="6">
        <f t="shared" si="576"/>
        <v>0</v>
      </c>
      <c r="FN56" s="10">
        <f t="shared" si="577"/>
        <v>0</v>
      </c>
      <c r="FO56" s="10">
        <f t="shared" si="578"/>
        <v>0</v>
      </c>
    </row>
    <row r="57" spans="2:171" x14ac:dyDescent="0.2">
      <c r="B57" s="90"/>
      <c r="C57" s="94">
        <f t="shared" si="476"/>
        <v>0</v>
      </c>
      <c r="D57" s="91"/>
      <c r="E57" s="75"/>
      <c r="F57" s="76"/>
      <c r="G57" s="77"/>
      <c r="H57" s="89"/>
      <c r="I57" s="38">
        <f t="shared" si="473"/>
        <v>0</v>
      </c>
      <c r="J57" s="13">
        <f t="shared" si="474"/>
        <v>0</v>
      </c>
      <c r="K57" s="53">
        <f t="shared" si="475"/>
        <v>0</v>
      </c>
      <c r="L57" s="2"/>
      <c r="M57" s="96">
        <f t="shared" si="0"/>
        <v>0</v>
      </c>
      <c r="N57" s="2"/>
      <c r="O57" s="92"/>
      <c r="P57" s="92"/>
      <c r="Q57" s="92"/>
      <c r="R57" s="92"/>
      <c r="S57" s="92"/>
      <c r="T57" s="92"/>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2"/>
      <c r="BN57" s="3"/>
      <c r="BO57" s="53">
        <f t="shared" si="477"/>
        <v>0</v>
      </c>
      <c r="BP57" s="53">
        <f t="shared" si="478"/>
        <v>0</v>
      </c>
      <c r="BQ57" s="53">
        <f t="shared" si="479"/>
        <v>0</v>
      </c>
      <c r="BR57" s="53">
        <f t="shared" si="480"/>
        <v>0</v>
      </c>
      <c r="BS57" s="53">
        <f t="shared" si="481"/>
        <v>0</v>
      </c>
      <c r="BT57" s="53">
        <f t="shared" si="482"/>
        <v>0</v>
      </c>
      <c r="BU57" s="53">
        <f t="shared" si="483"/>
        <v>0</v>
      </c>
      <c r="BV57" s="53">
        <f t="shared" si="484"/>
        <v>0</v>
      </c>
      <c r="BW57" s="53">
        <f t="shared" si="485"/>
        <v>0</v>
      </c>
      <c r="BX57" s="53">
        <f t="shared" si="486"/>
        <v>0</v>
      </c>
      <c r="BY57" s="53">
        <f t="shared" si="487"/>
        <v>0</v>
      </c>
      <c r="BZ57" s="53">
        <f t="shared" si="488"/>
        <v>0</v>
      </c>
      <c r="CA57" s="53">
        <f t="shared" si="489"/>
        <v>0</v>
      </c>
      <c r="CB57" s="53">
        <f t="shared" si="490"/>
        <v>0</v>
      </c>
      <c r="CC57" s="53">
        <f t="shared" si="491"/>
        <v>0</v>
      </c>
      <c r="CD57" s="53">
        <f t="shared" si="492"/>
        <v>0</v>
      </c>
      <c r="CE57" s="53">
        <f t="shared" si="493"/>
        <v>0</v>
      </c>
      <c r="CF57" s="53">
        <f t="shared" si="494"/>
        <v>0</v>
      </c>
      <c r="CG57" s="53">
        <f t="shared" si="495"/>
        <v>0</v>
      </c>
      <c r="CH57" s="53">
        <f t="shared" si="496"/>
        <v>0</v>
      </c>
      <c r="CI57" s="53">
        <f t="shared" si="497"/>
        <v>0</v>
      </c>
      <c r="CJ57" s="53">
        <f t="shared" si="498"/>
        <v>0</v>
      </c>
      <c r="CK57" s="53">
        <f t="shared" si="499"/>
        <v>0</v>
      </c>
      <c r="CL57" s="53">
        <f t="shared" si="500"/>
        <v>0</v>
      </c>
      <c r="CM57" s="53">
        <f t="shared" si="501"/>
        <v>0</v>
      </c>
      <c r="CN57" s="53">
        <f t="shared" si="502"/>
        <v>0</v>
      </c>
      <c r="CO57" s="53">
        <f t="shared" si="503"/>
        <v>0</v>
      </c>
      <c r="CP57" s="53">
        <f t="shared" si="504"/>
        <v>0</v>
      </c>
      <c r="CQ57" s="53">
        <f t="shared" si="505"/>
        <v>0</v>
      </c>
      <c r="CR57" s="53">
        <f t="shared" si="506"/>
        <v>0</v>
      </c>
      <c r="CS57" s="53">
        <f t="shared" si="507"/>
        <v>0</v>
      </c>
      <c r="CT57" s="53">
        <f t="shared" si="508"/>
        <v>0</v>
      </c>
      <c r="CU57" s="53">
        <f t="shared" si="509"/>
        <v>0</v>
      </c>
      <c r="CV57" s="53">
        <f t="shared" si="510"/>
        <v>0</v>
      </c>
      <c r="CW57" s="53">
        <f t="shared" si="511"/>
        <v>0</v>
      </c>
      <c r="CX57" s="53">
        <f t="shared" si="512"/>
        <v>0</v>
      </c>
      <c r="CY57" s="53">
        <f t="shared" si="513"/>
        <v>0</v>
      </c>
      <c r="CZ57" s="53">
        <f t="shared" si="514"/>
        <v>0</v>
      </c>
      <c r="DA57" s="53">
        <f t="shared" si="515"/>
        <v>0</v>
      </c>
      <c r="DB57" s="53">
        <f t="shared" si="516"/>
        <v>0</v>
      </c>
      <c r="DC57" s="53">
        <f t="shared" si="517"/>
        <v>0</v>
      </c>
      <c r="DD57" s="53">
        <f t="shared" si="518"/>
        <v>0</v>
      </c>
      <c r="DE57" s="53">
        <f t="shared" si="519"/>
        <v>0</v>
      </c>
      <c r="DF57" s="53">
        <f t="shared" si="520"/>
        <v>0</v>
      </c>
      <c r="DG57" s="53">
        <f t="shared" si="521"/>
        <v>0</v>
      </c>
      <c r="DH57" s="53">
        <f t="shared" si="522"/>
        <v>0</v>
      </c>
      <c r="DI57" s="53">
        <f t="shared" si="523"/>
        <v>0</v>
      </c>
      <c r="DJ57" s="53">
        <f t="shared" si="524"/>
        <v>0</v>
      </c>
      <c r="DK57" s="53">
        <f t="shared" si="525"/>
        <v>0</v>
      </c>
      <c r="DL57" s="53">
        <f t="shared" si="526"/>
        <v>0</v>
      </c>
      <c r="DN57" s="3">
        <f t="shared" si="7"/>
        <v>0</v>
      </c>
      <c r="DO57" s="6">
        <f t="shared" si="527"/>
        <v>0</v>
      </c>
      <c r="DP57" s="6">
        <f t="shared" si="528"/>
        <v>0</v>
      </c>
      <c r="DQ57" s="6">
        <f t="shared" si="529"/>
        <v>0</v>
      </c>
      <c r="DR57" s="6">
        <f t="shared" si="530"/>
        <v>0</v>
      </c>
      <c r="DS57" s="6">
        <f t="shared" si="531"/>
        <v>0</v>
      </c>
      <c r="DT57" s="6">
        <f t="shared" si="532"/>
        <v>0</v>
      </c>
      <c r="DU57" s="6">
        <f t="shared" si="533"/>
        <v>0</v>
      </c>
      <c r="DV57" s="6">
        <f t="shared" si="534"/>
        <v>0</v>
      </c>
      <c r="DW57" s="6">
        <f t="shared" si="535"/>
        <v>0</v>
      </c>
      <c r="DX57" s="6">
        <f t="shared" si="536"/>
        <v>0</v>
      </c>
      <c r="DY57" s="6">
        <f t="shared" si="537"/>
        <v>0</v>
      </c>
      <c r="DZ57" s="6">
        <f t="shared" si="538"/>
        <v>0</v>
      </c>
      <c r="EA57" s="6">
        <f t="shared" si="539"/>
        <v>0</v>
      </c>
      <c r="EB57" s="6">
        <f t="shared" si="540"/>
        <v>0</v>
      </c>
      <c r="EC57" s="6">
        <f t="shared" si="541"/>
        <v>0</v>
      </c>
      <c r="ED57" s="6">
        <f t="shared" si="542"/>
        <v>0</v>
      </c>
      <c r="EE57" s="6">
        <f t="shared" si="543"/>
        <v>0</v>
      </c>
      <c r="EF57" s="6">
        <f t="shared" si="544"/>
        <v>0</v>
      </c>
      <c r="EG57" s="6">
        <f t="shared" si="545"/>
        <v>0</v>
      </c>
      <c r="EH57" s="6">
        <f t="shared" si="546"/>
        <v>0</v>
      </c>
      <c r="EI57" s="6">
        <f t="shared" si="547"/>
        <v>0</v>
      </c>
      <c r="EJ57" s="6">
        <f t="shared" si="548"/>
        <v>0</v>
      </c>
      <c r="EK57" s="6">
        <f t="shared" si="549"/>
        <v>0</v>
      </c>
      <c r="EL57" s="6">
        <f t="shared" si="550"/>
        <v>0</v>
      </c>
      <c r="EM57" s="6">
        <f t="shared" si="551"/>
        <v>0</v>
      </c>
      <c r="EN57" s="6">
        <f t="shared" si="552"/>
        <v>0</v>
      </c>
      <c r="EO57" s="6">
        <f t="shared" si="553"/>
        <v>0</v>
      </c>
      <c r="EP57" s="6">
        <f t="shared" si="554"/>
        <v>0</v>
      </c>
      <c r="EQ57" s="6">
        <f t="shared" si="555"/>
        <v>0</v>
      </c>
      <c r="ER57" s="6">
        <f t="shared" si="556"/>
        <v>0</v>
      </c>
      <c r="ES57" s="6">
        <f t="shared" si="557"/>
        <v>0</v>
      </c>
      <c r="ET57" s="6">
        <f t="shared" si="558"/>
        <v>0</v>
      </c>
      <c r="EU57" s="6">
        <f t="shared" si="559"/>
        <v>0</v>
      </c>
      <c r="EV57" s="6">
        <f t="shared" si="560"/>
        <v>0</v>
      </c>
      <c r="EW57" s="6">
        <f t="shared" si="561"/>
        <v>0</v>
      </c>
      <c r="EX57" s="6">
        <f t="shared" si="562"/>
        <v>0</v>
      </c>
      <c r="EY57" s="6">
        <f t="shared" si="563"/>
        <v>0</v>
      </c>
      <c r="EZ57" s="6">
        <f t="shared" si="564"/>
        <v>0</v>
      </c>
      <c r="FA57" s="6">
        <f t="shared" si="565"/>
        <v>0</v>
      </c>
      <c r="FB57" s="6">
        <f t="shared" si="566"/>
        <v>0</v>
      </c>
      <c r="FC57" s="6">
        <f t="shared" si="567"/>
        <v>0</v>
      </c>
      <c r="FD57" s="6">
        <f t="shared" si="568"/>
        <v>0</v>
      </c>
      <c r="FE57" s="6">
        <f t="shared" si="569"/>
        <v>0</v>
      </c>
      <c r="FF57" s="6">
        <f t="shared" si="570"/>
        <v>0</v>
      </c>
      <c r="FG57" s="6">
        <f t="shared" si="571"/>
        <v>0</v>
      </c>
      <c r="FH57" s="6">
        <f t="shared" si="572"/>
        <v>0</v>
      </c>
      <c r="FI57" s="6">
        <f t="shared" si="573"/>
        <v>0</v>
      </c>
      <c r="FJ57" s="6">
        <f t="shared" si="574"/>
        <v>0</v>
      </c>
      <c r="FK57" s="6">
        <f t="shared" si="575"/>
        <v>0</v>
      </c>
      <c r="FL57" s="6">
        <f t="shared" si="576"/>
        <v>0</v>
      </c>
      <c r="FN57" s="10">
        <f t="shared" si="577"/>
        <v>0</v>
      </c>
      <c r="FO57" s="10">
        <f t="shared" si="578"/>
        <v>0</v>
      </c>
    </row>
    <row r="58" spans="2:171" x14ac:dyDescent="0.2">
      <c r="B58" s="90"/>
      <c r="C58" s="94">
        <f t="shared" si="476"/>
        <v>0</v>
      </c>
      <c r="D58" s="91"/>
      <c r="E58" s="75"/>
      <c r="F58" s="76"/>
      <c r="G58" s="77"/>
      <c r="H58" s="89"/>
      <c r="I58" s="38">
        <f t="shared" si="473"/>
        <v>0</v>
      </c>
      <c r="J58" s="13">
        <f t="shared" si="474"/>
        <v>0</v>
      </c>
      <c r="K58" s="53">
        <f t="shared" si="475"/>
        <v>0</v>
      </c>
      <c r="L58" s="2"/>
      <c r="M58" s="96">
        <f t="shared" si="0"/>
        <v>0</v>
      </c>
      <c r="N58" s="2"/>
      <c r="O58" s="92"/>
      <c r="P58" s="92"/>
      <c r="Q58" s="92"/>
      <c r="R58" s="92"/>
      <c r="S58" s="92"/>
      <c r="T58" s="92"/>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2"/>
      <c r="BN58" s="3"/>
      <c r="BO58" s="53">
        <f t="shared" si="477"/>
        <v>0</v>
      </c>
      <c r="BP58" s="53">
        <f t="shared" si="478"/>
        <v>0</v>
      </c>
      <c r="BQ58" s="53">
        <f t="shared" si="479"/>
        <v>0</v>
      </c>
      <c r="BR58" s="53">
        <f t="shared" si="480"/>
        <v>0</v>
      </c>
      <c r="BS58" s="53">
        <f t="shared" si="481"/>
        <v>0</v>
      </c>
      <c r="BT58" s="53">
        <f t="shared" si="482"/>
        <v>0</v>
      </c>
      <c r="BU58" s="53">
        <f t="shared" si="483"/>
        <v>0</v>
      </c>
      <c r="BV58" s="53">
        <f t="shared" si="484"/>
        <v>0</v>
      </c>
      <c r="BW58" s="53">
        <f t="shared" si="485"/>
        <v>0</v>
      </c>
      <c r="BX58" s="53">
        <f t="shared" si="486"/>
        <v>0</v>
      </c>
      <c r="BY58" s="53">
        <f t="shared" si="487"/>
        <v>0</v>
      </c>
      <c r="BZ58" s="53">
        <f t="shared" si="488"/>
        <v>0</v>
      </c>
      <c r="CA58" s="53">
        <f t="shared" si="489"/>
        <v>0</v>
      </c>
      <c r="CB58" s="53">
        <f t="shared" si="490"/>
        <v>0</v>
      </c>
      <c r="CC58" s="53">
        <f t="shared" si="491"/>
        <v>0</v>
      </c>
      <c r="CD58" s="53">
        <f t="shared" si="492"/>
        <v>0</v>
      </c>
      <c r="CE58" s="53">
        <f t="shared" si="493"/>
        <v>0</v>
      </c>
      <c r="CF58" s="53">
        <f t="shared" si="494"/>
        <v>0</v>
      </c>
      <c r="CG58" s="53">
        <f t="shared" si="495"/>
        <v>0</v>
      </c>
      <c r="CH58" s="53">
        <f t="shared" si="496"/>
        <v>0</v>
      </c>
      <c r="CI58" s="53">
        <f t="shared" si="497"/>
        <v>0</v>
      </c>
      <c r="CJ58" s="53">
        <f t="shared" si="498"/>
        <v>0</v>
      </c>
      <c r="CK58" s="53">
        <f t="shared" si="499"/>
        <v>0</v>
      </c>
      <c r="CL58" s="53">
        <f t="shared" si="500"/>
        <v>0</v>
      </c>
      <c r="CM58" s="53">
        <f t="shared" si="501"/>
        <v>0</v>
      </c>
      <c r="CN58" s="53">
        <f t="shared" si="502"/>
        <v>0</v>
      </c>
      <c r="CO58" s="53">
        <f t="shared" si="503"/>
        <v>0</v>
      </c>
      <c r="CP58" s="53">
        <f t="shared" si="504"/>
        <v>0</v>
      </c>
      <c r="CQ58" s="53">
        <f t="shared" si="505"/>
        <v>0</v>
      </c>
      <c r="CR58" s="53">
        <f t="shared" si="506"/>
        <v>0</v>
      </c>
      <c r="CS58" s="53">
        <f t="shared" si="507"/>
        <v>0</v>
      </c>
      <c r="CT58" s="53">
        <f t="shared" si="508"/>
        <v>0</v>
      </c>
      <c r="CU58" s="53">
        <f t="shared" si="509"/>
        <v>0</v>
      </c>
      <c r="CV58" s="53">
        <f t="shared" si="510"/>
        <v>0</v>
      </c>
      <c r="CW58" s="53">
        <f t="shared" si="511"/>
        <v>0</v>
      </c>
      <c r="CX58" s="53">
        <f t="shared" si="512"/>
        <v>0</v>
      </c>
      <c r="CY58" s="53">
        <f t="shared" si="513"/>
        <v>0</v>
      </c>
      <c r="CZ58" s="53">
        <f t="shared" si="514"/>
        <v>0</v>
      </c>
      <c r="DA58" s="53">
        <f t="shared" si="515"/>
        <v>0</v>
      </c>
      <c r="DB58" s="53">
        <f t="shared" si="516"/>
        <v>0</v>
      </c>
      <c r="DC58" s="53">
        <f t="shared" si="517"/>
        <v>0</v>
      </c>
      <c r="DD58" s="53">
        <f t="shared" si="518"/>
        <v>0</v>
      </c>
      <c r="DE58" s="53">
        <f t="shared" si="519"/>
        <v>0</v>
      </c>
      <c r="DF58" s="53">
        <f t="shared" si="520"/>
        <v>0</v>
      </c>
      <c r="DG58" s="53">
        <f t="shared" si="521"/>
        <v>0</v>
      </c>
      <c r="DH58" s="53">
        <f t="shared" si="522"/>
        <v>0</v>
      </c>
      <c r="DI58" s="53">
        <f t="shared" si="523"/>
        <v>0</v>
      </c>
      <c r="DJ58" s="53">
        <f t="shared" si="524"/>
        <v>0</v>
      </c>
      <c r="DK58" s="53">
        <f t="shared" si="525"/>
        <v>0</v>
      </c>
      <c r="DL58" s="53">
        <f t="shared" si="526"/>
        <v>0</v>
      </c>
      <c r="DN58" s="3">
        <f t="shared" si="7"/>
        <v>0</v>
      </c>
      <c r="DO58" s="6">
        <f t="shared" si="527"/>
        <v>0</v>
      </c>
      <c r="DP58" s="6">
        <f t="shared" si="528"/>
        <v>0</v>
      </c>
      <c r="DQ58" s="6">
        <f t="shared" si="529"/>
        <v>0</v>
      </c>
      <c r="DR58" s="6">
        <f t="shared" si="530"/>
        <v>0</v>
      </c>
      <c r="DS58" s="6">
        <f t="shared" si="531"/>
        <v>0</v>
      </c>
      <c r="DT58" s="6">
        <f t="shared" si="532"/>
        <v>0</v>
      </c>
      <c r="DU58" s="6">
        <f t="shared" si="533"/>
        <v>0</v>
      </c>
      <c r="DV58" s="6">
        <f t="shared" si="534"/>
        <v>0</v>
      </c>
      <c r="DW58" s="6">
        <f t="shared" si="535"/>
        <v>0</v>
      </c>
      <c r="DX58" s="6">
        <f t="shared" si="536"/>
        <v>0</v>
      </c>
      <c r="DY58" s="6">
        <f t="shared" si="537"/>
        <v>0</v>
      </c>
      <c r="DZ58" s="6">
        <f t="shared" si="538"/>
        <v>0</v>
      </c>
      <c r="EA58" s="6">
        <f t="shared" si="539"/>
        <v>0</v>
      </c>
      <c r="EB58" s="6">
        <f t="shared" si="540"/>
        <v>0</v>
      </c>
      <c r="EC58" s="6">
        <f t="shared" si="541"/>
        <v>0</v>
      </c>
      <c r="ED58" s="6">
        <f t="shared" si="542"/>
        <v>0</v>
      </c>
      <c r="EE58" s="6">
        <f t="shared" si="543"/>
        <v>0</v>
      </c>
      <c r="EF58" s="6">
        <f t="shared" si="544"/>
        <v>0</v>
      </c>
      <c r="EG58" s="6">
        <f t="shared" si="545"/>
        <v>0</v>
      </c>
      <c r="EH58" s="6">
        <f t="shared" si="546"/>
        <v>0</v>
      </c>
      <c r="EI58" s="6">
        <f t="shared" si="547"/>
        <v>0</v>
      </c>
      <c r="EJ58" s="6">
        <f t="shared" si="548"/>
        <v>0</v>
      </c>
      <c r="EK58" s="6">
        <f t="shared" si="549"/>
        <v>0</v>
      </c>
      <c r="EL58" s="6">
        <f t="shared" si="550"/>
        <v>0</v>
      </c>
      <c r="EM58" s="6">
        <f t="shared" si="551"/>
        <v>0</v>
      </c>
      <c r="EN58" s="6">
        <f t="shared" si="552"/>
        <v>0</v>
      </c>
      <c r="EO58" s="6">
        <f t="shared" si="553"/>
        <v>0</v>
      </c>
      <c r="EP58" s="6">
        <f t="shared" si="554"/>
        <v>0</v>
      </c>
      <c r="EQ58" s="6">
        <f t="shared" si="555"/>
        <v>0</v>
      </c>
      <c r="ER58" s="6">
        <f t="shared" si="556"/>
        <v>0</v>
      </c>
      <c r="ES58" s="6">
        <f t="shared" si="557"/>
        <v>0</v>
      </c>
      <c r="ET58" s="6">
        <f t="shared" si="558"/>
        <v>0</v>
      </c>
      <c r="EU58" s="6">
        <f t="shared" si="559"/>
        <v>0</v>
      </c>
      <c r="EV58" s="6">
        <f t="shared" si="560"/>
        <v>0</v>
      </c>
      <c r="EW58" s="6">
        <f t="shared" si="561"/>
        <v>0</v>
      </c>
      <c r="EX58" s="6">
        <f t="shared" si="562"/>
        <v>0</v>
      </c>
      <c r="EY58" s="6">
        <f t="shared" si="563"/>
        <v>0</v>
      </c>
      <c r="EZ58" s="6">
        <f t="shared" si="564"/>
        <v>0</v>
      </c>
      <c r="FA58" s="6">
        <f t="shared" si="565"/>
        <v>0</v>
      </c>
      <c r="FB58" s="6">
        <f t="shared" si="566"/>
        <v>0</v>
      </c>
      <c r="FC58" s="6">
        <f t="shared" si="567"/>
        <v>0</v>
      </c>
      <c r="FD58" s="6">
        <f t="shared" si="568"/>
        <v>0</v>
      </c>
      <c r="FE58" s="6">
        <f t="shared" si="569"/>
        <v>0</v>
      </c>
      <c r="FF58" s="6">
        <f t="shared" si="570"/>
        <v>0</v>
      </c>
      <c r="FG58" s="6">
        <f t="shared" si="571"/>
        <v>0</v>
      </c>
      <c r="FH58" s="6">
        <f t="shared" si="572"/>
        <v>0</v>
      </c>
      <c r="FI58" s="6">
        <f t="shared" si="573"/>
        <v>0</v>
      </c>
      <c r="FJ58" s="6">
        <f t="shared" si="574"/>
        <v>0</v>
      </c>
      <c r="FK58" s="6">
        <f t="shared" si="575"/>
        <v>0</v>
      </c>
      <c r="FL58" s="6">
        <f t="shared" si="576"/>
        <v>0</v>
      </c>
      <c r="FN58" s="10">
        <f t="shared" si="577"/>
        <v>0</v>
      </c>
      <c r="FO58" s="10">
        <f t="shared" si="578"/>
        <v>0</v>
      </c>
    </row>
    <row r="59" spans="2:171" x14ac:dyDescent="0.2">
      <c r="B59" s="90"/>
      <c r="C59" s="94">
        <f t="shared" si="476"/>
        <v>0</v>
      </c>
      <c r="D59" s="91"/>
      <c r="E59" s="75"/>
      <c r="F59" s="76"/>
      <c r="G59" s="77"/>
      <c r="H59" s="89"/>
      <c r="I59" s="38">
        <f t="shared" si="473"/>
        <v>0</v>
      </c>
      <c r="J59" s="13">
        <f t="shared" si="474"/>
        <v>0</v>
      </c>
      <c r="K59" s="53">
        <f t="shared" si="475"/>
        <v>0</v>
      </c>
      <c r="L59" s="2"/>
      <c r="M59" s="96">
        <f t="shared" si="0"/>
        <v>0</v>
      </c>
      <c r="N59" s="2"/>
      <c r="O59" s="92"/>
      <c r="P59" s="92"/>
      <c r="Q59" s="92"/>
      <c r="R59" s="92"/>
      <c r="S59" s="92"/>
      <c r="T59" s="92"/>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2"/>
      <c r="BN59" s="3"/>
      <c r="BO59" s="53">
        <f t="shared" si="477"/>
        <v>0</v>
      </c>
      <c r="BP59" s="53">
        <f t="shared" si="478"/>
        <v>0</v>
      </c>
      <c r="BQ59" s="53">
        <f t="shared" si="479"/>
        <v>0</v>
      </c>
      <c r="BR59" s="53">
        <f t="shared" si="480"/>
        <v>0</v>
      </c>
      <c r="BS59" s="53">
        <f t="shared" si="481"/>
        <v>0</v>
      </c>
      <c r="BT59" s="53">
        <f t="shared" si="482"/>
        <v>0</v>
      </c>
      <c r="BU59" s="53">
        <f t="shared" si="483"/>
        <v>0</v>
      </c>
      <c r="BV59" s="53">
        <f t="shared" si="484"/>
        <v>0</v>
      </c>
      <c r="BW59" s="53">
        <f t="shared" si="485"/>
        <v>0</v>
      </c>
      <c r="BX59" s="53">
        <f t="shared" si="486"/>
        <v>0</v>
      </c>
      <c r="BY59" s="53">
        <f t="shared" si="487"/>
        <v>0</v>
      </c>
      <c r="BZ59" s="53">
        <f t="shared" si="488"/>
        <v>0</v>
      </c>
      <c r="CA59" s="53">
        <f t="shared" si="489"/>
        <v>0</v>
      </c>
      <c r="CB59" s="53">
        <f t="shared" si="490"/>
        <v>0</v>
      </c>
      <c r="CC59" s="53">
        <f t="shared" si="491"/>
        <v>0</v>
      </c>
      <c r="CD59" s="53">
        <f t="shared" si="492"/>
        <v>0</v>
      </c>
      <c r="CE59" s="53">
        <f t="shared" si="493"/>
        <v>0</v>
      </c>
      <c r="CF59" s="53">
        <f t="shared" si="494"/>
        <v>0</v>
      </c>
      <c r="CG59" s="53">
        <f t="shared" si="495"/>
        <v>0</v>
      </c>
      <c r="CH59" s="53">
        <f t="shared" si="496"/>
        <v>0</v>
      </c>
      <c r="CI59" s="53">
        <f t="shared" si="497"/>
        <v>0</v>
      </c>
      <c r="CJ59" s="53">
        <f t="shared" si="498"/>
        <v>0</v>
      </c>
      <c r="CK59" s="53">
        <f t="shared" si="499"/>
        <v>0</v>
      </c>
      <c r="CL59" s="53">
        <f t="shared" si="500"/>
        <v>0</v>
      </c>
      <c r="CM59" s="53">
        <f t="shared" si="501"/>
        <v>0</v>
      </c>
      <c r="CN59" s="53">
        <f t="shared" si="502"/>
        <v>0</v>
      </c>
      <c r="CO59" s="53">
        <f t="shared" si="503"/>
        <v>0</v>
      </c>
      <c r="CP59" s="53">
        <f t="shared" si="504"/>
        <v>0</v>
      </c>
      <c r="CQ59" s="53">
        <f t="shared" si="505"/>
        <v>0</v>
      </c>
      <c r="CR59" s="53">
        <f t="shared" si="506"/>
        <v>0</v>
      </c>
      <c r="CS59" s="53">
        <f t="shared" si="507"/>
        <v>0</v>
      </c>
      <c r="CT59" s="53">
        <f t="shared" si="508"/>
        <v>0</v>
      </c>
      <c r="CU59" s="53">
        <f t="shared" si="509"/>
        <v>0</v>
      </c>
      <c r="CV59" s="53">
        <f t="shared" si="510"/>
        <v>0</v>
      </c>
      <c r="CW59" s="53">
        <f t="shared" si="511"/>
        <v>0</v>
      </c>
      <c r="CX59" s="53">
        <f t="shared" si="512"/>
        <v>0</v>
      </c>
      <c r="CY59" s="53">
        <f t="shared" si="513"/>
        <v>0</v>
      </c>
      <c r="CZ59" s="53">
        <f t="shared" si="514"/>
        <v>0</v>
      </c>
      <c r="DA59" s="53">
        <f t="shared" si="515"/>
        <v>0</v>
      </c>
      <c r="DB59" s="53">
        <f t="shared" si="516"/>
        <v>0</v>
      </c>
      <c r="DC59" s="53">
        <f t="shared" si="517"/>
        <v>0</v>
      </c>
      <c r="DD59" s="53">
        <f t="shared" si="518"/>
        <v>0</v>
      </c>
      <c r="DE59" s="53">
        <f t="shared" si="519"/>
        <v>0</v>
      </c>
      <c r="DF59" s="53">
        <f t="shared" si="520"/>
        <v>0</v>
      </c>
      <c r="DG59" s="53">
        <f t="shared" si="521"/>
        <v>0</v>
      </c>
      <c r="DH59" s="53">
        <f t="shared" si="522"/>
        <v>0</v>
      </c>
      <c r="DI59" s="53">
        <f t="shared" si="523"/>
        <v>0</v>
      </c>
      <c r="DJ59" s="53">
        <f t="shared" si="524"/>
        <v>0</v>
      </c>
      <c r="DK59" s="53">
        <f t="shared" si="525"/>
        <v>0</v>
      </c>
      <c r="DL59" s="53">
        <f t="shared" si="526"/>
        <v>0</v>
      </c>
      <c r="DN59" s="3">
        <f t="shared" si="7"/>
        <v>0</v>
      </c>
      <c r="DO59" s="6">
        <f t="shared" si="527"/>
        <v>0</v>
      </c>
      <c r="DP59" s="6">
        <f t="shared" si="528"/>
        <v>0</v>
      </c>
      <c r="DQ59" s="6">
        <f t="shared" si="529"/>
        <v>0</v>
      </c>
      <c r="DR59" s="6">
        <f t="shared" si="530"/>
        <v>0</v>
      </c>
      <c r="DS59" s="6">
        <f t="shared" si="531"/>
        <v>0</v>
      </c>
      <c r="DT59" s="6">
        <f t="shared" si="532"/>
        <v>0</v>
      </c>
      <c r="DU59" s="6">
        <f t="shared" si="533"/>
        <v>0</v>
      </c>
      <c r="DV59" s="6">
        <f t="shared" si="534"/>
        <v>0</v>
      </c>
      <c r="DW59" s="6">
        <f t="shared" si="535"/>
        <v>0</v>
      </c>
      <c r="DX59" s="6">
        <f t="shared" si="536"/>
        <v>0</v>
      </c>
      <c r="DY59" s="6">
        <f t="shared" si="537"/>
        <v>0</v>
      </c>
      <c r="DZ59" s="6">
        <f t="shared" si="538"/>
        <v>0</v>
      </c>
      <c r="EA59" s="6">
        <f t="shared" si="539"/>
        <v>0</v>
      </c>
      <c r="EB59" s="6">
        <f t="shared" si="540"/>
        <v>0</v>
      </c>
      <c r="EC59" s="6">
        <f t="shared" si="541"/>
        <v>0</v>
      </c>
      <c r="ED59" s="6">
        <f t="shared" si="542"/>
        <v>0</v>
      </c>
      <c r="EE59" s="6">
        <f t="shared" si="543"/>
        <v>0</v>
      </c>
      <c r="EF59" s="6">
        <f t="shared" si="544"/>
        <v>0</v>
      </c>
      <c r="EG59" s="6">
        <f t="shared" si="545"/>
        <v>0</v>
      </c>
      <c r="EH59" s="6">
        <f t="shared" si="546"/>
        <v>0</v>
      </c>
      <c r="EI59" s="6">
        <f t="shared" si="547"/>
        <v>0</v>
      </c>
      <c r="EJ59" s="6">
        <f t="shared" si="548"/>
        <v>0</v>
      </c>
      <c r="EK59" s="6">
        <f t="shared" si="549"/>
        <v>0</v>
      </c>
      <c r="EL59" s="6">
        <f t="shared" si="550"/>
        <v>0</v>
      </c>
      <c r="EM59" s="6">
        <f t="shared" si="551"/>
        <v>0</v>
      </c>
      <c r="EN59" s="6">
        <f t="shared" si="552"/>
        <v>0</v>
      </c>
      <c r="EO59" s="6">
        <f t="shared" si="553"/>
        <v>0</v>
      </c>
      <c r="EP59" s="6">
        <f t="shared" si="554"/>
        <v>0</v>
      </c>
      <c r="EQ59" s="6">
        <f t="shared" si="555"/>
        <v>0</v>
      </c>
      <c r="ER59" s="6">
        <f t="shared" si="556"/>
        <v>0</v>
      </c>
      <c r="ES59" s="6">
        <f t="shared" si="557"/>
        <v>0</v>
      </c>
      <c r="ET59" s="6">
        <f t="shared" si="558"/>
        <v>0</v>
      </c>
      <c r="EU59" s="6">
        <f t="shared" si="559"/>
        <v>0</v>
      </c>
      <c r="EV59" s="6">
        <f t="shared" si="560"/>
        <v>0</v>
      </c>
      <c r="EW59" s="6">
        <f t="shared" si="561"/>
        <v>0</v>
      </c>
      <c r="EX59" s="6">
        <f t="shared" si="562"/>
        <v>0</v>
      </c>
      <c r="EY59" s="6">
        <f t="shared" si="563"/>
        <v>0</v>
      </c>
      <c r="EZ59" s="6">
        <f t="shared" si="564"/>
        <v>0</v>
      </c>
      <c r="FA59" s="6">
        <f t="shared" si="565"/>
        <v>0</v>
      </c>
      <c r="FB59" s="6">
        <f t="shared" si="566"/>
        <v>0</v>
      </c>
      <c r="FC59" s="6">
        <f t="shared" si="567"/>
        <v>0</v>
      </c>
      <c r="FD59" s="6">
        <f t="shared" si="568"/>
        <v>0</v>
      </c>
      <c r="FE59" s="6">
        <f t="shared" si="569"/>
        <v>0</v>
      </c>
      <c r="FF59" s="6">
        <f t="shared" si="570"/>
        <v>0</v>
      </c>
      <c r="FG59" s="6">
        <f t="shared" si="571"/>
        <v>0</v>
      </c>
      <c r="FH59" s="6">
        <f t="shared" si="572"/>
        <v>0</v>
      </c>
      <c r="FI59" s="6">
        <f t="shared" si="573"/>
        <v>0</v>
      </c>
      <c r="FJ59" s="6">
        <f t="shared" si="574"/>
        <v>0</v>
      </c>
      <c r="FK59" s="6">
        <f t="shared" si="575"/>
        <v>0</v>
      </c>
      <c r="FL59" s="6">
        <f t="shared" si="576"/>
        <v>0</v>
      </c>
      <c r="FN59" s="10">
        <f t="shared" si="577"/>
        <v>0</v>
      </c>
      <c r="FO59" s="10">
        <f t="shared" si="578"/>
        <v>0</v>
      </c>
    </row>
    <row r="60" spans="2:171" x14ac:dyDescent="0.2">
      <c r="B60" s="90"/>
      <c r="C60" s="94">
        <f t="shared" si="476"/>
        <v>0</v>
      </c>
      <c r="D60" s="91"/>
      <c r="E60" s="75"/>
      <c r="F60" s="76"/>
      <c r="G60" s="77"/>
      <c r="H60" s="89"/>
      <c r="I60" s="38">
        <f t="shared" si="473"/>
        <v>0</v>
      </c>
      <c r="J60" s="13">
        <f t="shared" si="474"/>
        <v>0</v>
      </c>
      <c r="K60" s="53">
        <f t="shared" si="475"/>
        <v>0</v>
      </c>
      <c r="L60" s="2"/>
      <c r="M60" s="96">
        <f t="shared" si="0"/>
        <v>0</v>
      </c>
      <c r="N60" s="2"/>
      <c r="O60" s="92"/>
      <c r="P60" s="92"/>
      <c r="Q60" s="92"/>
      <c r="R60" s="92"/>
      <c r="S60" s="92"/>
      <c r="T60" s="92"/>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2"/>
      <c r="BN60" s="3"/>
      <c r="BO60" s="53">
        <f t="shared" si="477"/>
        <v>0</v>
      </c>
      <c r="BP60" s="53">
        <f t="shared" si="478"/>
        <v>0</v>
      </c>
      <c r="BQ60" s="53">
        <f t="shared" si="479"/>
        <v>0</v>
      </c>
      <c r="BR60" s="53">
        <f t="shared" si="480"/>
        <v>0</v>
      </c>
      <c r="BS60" s="53">
        <f t="shared" si="481"/>
        <v>0</v>
      </c>
      <c r="BT60" s="53">
        <f t="shared" si="482"/>
        <v>0</v>
      </c>
      <c r="BU60" s="53">
        <f t="shared" si="483"/>
        <v>0</v>
      </c>
      <c r="BV60" s="53">
        <f t="shared" si="484"/>
        <v>0</v>
      </c>
      <c r="BW60" s="53">
        <f t="shared" si="485"/>
        <v>0</v>
      </c>
      <c r="BX60" s="53">
        <f t="shared" si="486"/>
        <v>0</v>
      </c>
      <c r="BY60" s="53">
        <f t="shared" si="487"/>
        <v>0</v>
      </c>
      <c r="BZ60" s="53">
        <f t="shared" si="488"/>
        <v>0</v>
      </c>
      <c r="CA60" s="53">
        <f t="shared" si="489"/>
        <v>0</v>
      </c>
      <c r="CB60" s="53">
        <f t="shared" si="490"/>
        <v>0</v>
      </c>
      <c r="CC60" s="53">
        <f t="shared" si="491"/>
        <v>0</v>
      </c>
      <c r="CD60" s="53">
        <f t="shared" si="492"/>
        <v>0</v>
      </c>
      <c r="CE60" s="53">
        <f t="shared" si="493"/>
        <v>0</v>
      </c>
      <c r="CF60" s="53">
        <f t="shared" si="494"/>
        <v>0</v>
      </c>
      <c r="CG60" s="53">
        <f t="shared" si="495"/>
        <v>0</v>
      </c>
      <c r="CH60" s="53">
        <f t="shared" si="496"/>
        <v>0</v>
      </c>
      <c r="CI60" s="53">
        <f t="shared" si="497"/>
        <v>0</v>
      </c>
      <c r="CJ60" s="53">
        <f t="shared" si="498"/>
        <v>0</v>
      </c>
      <c r="CK60" s="53">
        <f t="shared" si="499"/>
        <v>0</v>
      </c>
      <c r="CL60" s="53">
        <f t="shared" si="500"/>
        <v>0</v>
      </c>
      <c r="CM60" s="53">
        <f t="shared" si="501"/>
        <v>0</v>
      </c>
      <c r="CN60" s="53">
        <f t="shared" si="502"/>
        <v>0</v>
      </c>
      <c r="CO60" s="53">
        <f t="shared" si="503"/>
        <v>0</v>
      </c>
      <c r="CP60" s="53">
        <f t="shared" si="504"/>
        <v>0</v>
      </c>
      <c r="CQ60" s="53">
        <f t="shared" si="505"/>
        <v>0</v>
      </c>
      <c r="CR60" s="53">
        <f t="shared" si="506"/>
        <v>0</v>
      </c>
      <c r="CS60" s="53">
        <f t="shared" si="507"/>
        <v>0</v>
      </c>
      <c r="CT60" s="53">
        <f t="shared" si="508"/>
        <v>0</v>
      </c>
      <c r="CU60" s="53">
        <f t="shared" si="509"/>
        <v>0</v>
      </c>
      <c r="CV60" s="53">
        <f t="shared" si="510"/>
        <v>0</v>
      </c>
      <c r="CW60" s="53">
        <f t="shared" si="511"/>
        <v>0</v>
      </c>
      <c r="CX60" s="53">
        <f t="shared" si="512"/>
        <v>0</v>
      </c>
      <c r="CY60" s="53">
        <f t="shared" si="513"/>
        <v>0</v>
      </c>
      <c r="CZ60" s="53">
        <f t="shared" si="514"/>
        <v>0</v>
      </c>
      <c r="DA60" s="53">
        <f t="shared" si="515"/>
        <v>0</v>
      </c>
      <c r="DB60" s="53">
        <f t="shared" si="516"/>
        <v>0</v>
      </c>
      <c r="DC60" s="53">
        <f t="shared" si="517"/>
        <v>0</v>
      </c>
      <c r="DD60" s="53">
        <f t="shared" si="518"/>
        <v>0</v>
      </c>
      <c r="DE60" s="53">
        <f t="shared" si="519"/>
        <v>0</v>
      </c>
      <c r="DF60" s="53">
        <f t="shared" si="520"/>
        <v>0</v>
      </c>
      <c r="DG60" s="53">
        <f t="shared" si="521"/>
        <v>0</v>
      </c>
      <c r="DH60" s="53">
        <f t="shared" si="522"/>
        <v>0</v>
      </c>
      <c r="DI60" s="53">
        <f t="shared" si="523"/>
        <v>0</v>
      </c>
      <c r="DJ60" s="53">
        <f t="shared" si="524"/>
        <v>0</v>
      </c>
      <c r="DK60" s="53">
        <f t="shared" si="525"/>
        <v>0</v>
      </c>
      <c r="DL60" s="53">
        <f t="shared" si="526"/>
        <v>0</v>
      </c>
      <c r="DN60" s="3">
        <f t="shared" si="7"/>
        <v>0</v>
      </c>
      <c r="DO60" s="6">
        <f t="shared" si="527"/>
        <v>0</v>
      </c>
      <c r="DP60" s="6">
        <f t="shared" si="528"/>
        <v>0</v>
      </c>
      <c r="DQ60" s="6">
        <f t="shared" si="529"/>
        <v>0</v>
      </c>
      <c r="DR60" s="6">
        <f t="shared" si="530"/>
        <v>0</v>
      </c>
      <c r="DS60" s="6">
        <f t="shared" si="531"/>
        <v>0</v>
      </c>
      <c r="DT60" s="6">
        <f t="shared" si="532"/>
        <v>0</v>
      </c>
      <c r="DU60" s="6">
        <f t="shared" si="533"/>
        <v>0</v>
      </c>
      <c r="DV60" s="6">
        <f t="shared" si="534"/>
        <v>0</v>
      </c>
      <c r="DW60" s="6">
        <f t="shared" si="535"/>
        <v>0</v>
      </c>
      <c r="DX60" s="6">
        <f t="shared" si="536"/>
        <v>0</v>
      </c>
      <c r="DY60" s="6">
        <f t="shared" si="537"/>
        <v>0</v>
      </c>
      <c r="DZ60" s="6">
        <f t="shared" si="538"/>
        <v>0</v>
      </c>
      <c r="EA60" s="6">
        <f t="shared" si="539"/>
        <v>0</v>
      </c>
      <c r="EB60" s="6">
        <f t="shared" si="540"/>
        <v>0</v>
      </c>
      <c r="EC60" s="6">
        <f t="shared" si="541"/>
        <v>0</v>
      </c>
      <c r="ED60" s="6">
        <f t="shared" si="542"/>
        <v>0</v>
      </c>
      <c r="EE60" s="6">
        <f t="shared" si="543"/>
        <v>0</v>
      </c>
      <c r="EF60" s="6">
        <f t="shared" si="544"/>
        <v>0</v>
      </c>
      <c r="EG60" s="6">
        <f t="shared" si="545"/>
        <v>0</v>
      </c>
      <c r="EH60" s="6">
        <f t="shared" si="546"/>
        <v>0</v>
      </c>
      <c r="EI60" s="6">
        <f t="shared" si="547"/>
        <v>0</v>
      </c>
      <c r="EJ60" s="6">
        <f t="shared" si="548"/>
        <v>0</v>
      </c>
      <c r="EK60" s="6">
        <f t="shared" si="549"/>
        <v>0</v>
      </c>
      <c r="EL60" s="6">
        <f t="shared" si="550"/>
        <v>0</v>
      </c>
      <c r="EM60" s="6">
        <f t="shared" si="551"/>
        <v>0</v>
      </c>
      <c r="EN60" s="6">
        <f t="shared" si="552"/>
        <v>0</v>
      </c>
      <c r="EO60" s="6">
        <f t="shared" si="553"/>
        <v>0</v>
      </c>
      <c r="EP60" s="6">
        <f t="shared" si="554"/>
        <v>0</v>
      </c>
      <c r="EQ60" s="6">
        <f t="shared" si="555"/>
        <v>0</v>
      </c>
      <c r="ER60" s="6">
        <f t="shared" si="556"/>
        <v>0</v>
      </c>
      <c r="ES60" s="6">
        <f t="shared" si="557"/>
        <v>0</v>
      </c>
      <c r="ET60" s="6">
        <f t="shared" si="558"/>
        <v>0</v>
      </c>
      <c r="EU60" s="6">
        <f t="shared" si="559"/>
        <v>0</v>
      </c>
      <c r="EV60" s="6">
        <f t="shared" si="560"/>
        <v>0</v>
      </c>
      <c r="EW60" s="6">
        <f t="shared" si="561"/>
        <v>0</v>
      </c>
      <c r="EX60" s="6">
        <f t="shared" si="562"/>
        <v>0</v>
      </c>
      <c r="EY60" s="6">
        <f t="shared" si="563"/>
        <v>0</v>
      </c>
      <c r="EZ60" s="6">
        <f t="shared" si="564"/>
        <v>0</v>
      </c>
      <c r="FA60" s="6">
        <f t="shared" si="565"/>
        <v>0</v>
      </c>
      <c r="FB60" s="6">
        <f t="shared" si="566"/>
        <v>0</v>
      </c>
      <c r="FC60" s="6">
        <f t="shared" si="567"/>
        <v>0</v>
      </c>
      <c r="FD60" s="6">
        <f t="shared" si="568"/>
        <v>0</v>
      </c>
      <c r="FE60" s="6">
        <f t="shared" si="569"/>
        <v>0</v>
      </c>
      <c r="FF60" s="6">
        <f t="shared" si="570"/>
        <v>0</v>
      </c>
      <c r="FG60" s="6">
        <f t="shared" si="571"/>
        <v>0</v>
      </c>
      <c r="FH60" s="6">
        <f t="shared" si="572"/>
        <v>0</v>
      </c>
      <c r="FI60" s="6">
        <f t="shared" si="573"/>
        <v>0</v>
      </c>
      <c r="FJ60" s="6">
        <f t="shared" si="574"/>
        <v>0</v>
      </c>
      <c r="FK60" s="6">
        <f t="shared" si="575"/>
        <v>0</v>
      </c>
      <c r="FL60" s="6">
        <f t="shared" si="576"/>
        <v>0</v>
      </c>
      <c r="FN60" s="10">
        <f t="shared" si="577"/>
        <v>0</v>
      </c>
      <c r="FO60" s="10">
        <f t="shared" si="578"/>
        <v>0</v>
      </c>
    </row>
    <row r="61" spans="2:171" x14ac:dyDescent="0.2">
      <c r="B61" s="90"/>
      <c r="C61" s="94">
        <f t="shared" si="476"/>
        <v>0</v>
      </c>
      <c r="D61" s="91"/>
      <c r="E61" s="75"/>
      <c r="F61" s="76"/>
      <c r="G61" s="77"/>
      <c r="H61" s="89"/>
      <c r="I61" s="38">
        <f t="shared" si="473"/>
        <v>0</v>
      </c>
      <c r="J61" s="13">
        <f t="shared" si="474"/>
        <v>0</v>
      </c>
      <c r="K61" s="53">
        <f t="shared" si="475"/>
        <v>0</v>
      </c>
      <c r="L61" s="2"/>
      <c r="M61" s="96">
        <f t="shared" si="0"/>
        <v>0</v>
      </c>
      <c r="N61" s="2"/>
      <c r="O61" s="92"/>
      <c r="P61" s="92"/>
      <c r="Q61" s="92"/>
      <c r="R61" s="92"/>
      <c r="S61" s="92"/>
      <c r="T61" s="92"/>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2"/>
      <c r="BN61" s="3"/>
      <c r="BO61" s="53">
        <f t="shared" si="477"/>
        <v>0</v>
      </c>
      <c r="BP61" s="53">
        <f t="shared" si="478"/>
        <v>0</v>
      </c>
      <c r="BQ61" s="53">
        <f t="shared" si="479"/>
        <v>0</v>
      </c>
      <c r="BR61" s="53">
        <f t="shared" si="480"/>
        <v>0</v>
      </c>
      <c r="BS61" s="53">
        <f t="shared" si="481"/>
        <v>0</v>
      </c>
      <c r="BT61" s="53">
        <f t="shared" si="482"/>
        <v>0</v>
      </c>
      <c r="BU61" s="53">
        <f t="shared" si="483"/>
        <v>0</v>
      </c>
      <c r="BV61" s="53">
        <f t="shared" si="484"/>
        <v>0</v>
      </c>
      <c r="BW61" s="53">
        <f t="shared" si="485"/>
        <v>0</v>
      </c>
      <c r="BX61" s="53">
        <f t="shared" si="486"/>
        <v>0</v>
      </c>
      <c r="BY61" s="53">
        <f t="shared" si="487"/>
        <v>0</v>
      </c>
      <c r="BZ61" s="53">
        <f t="shared" si="488"/>
        <v>0</v>
      </c>
      <c r="CA61" s="53">
        <f t="shared" si="489"/>
        <v>0</v>
      </c>
      <c r="CB61" s="53">
        <f t="shared" si="490"/>
        <v>0</v>
      </c>
      <c r="CC61" s="53">
        <f t="shared" si="491"/>
        <v>0</v>
      </c>
      <c r="CD61" s="53">
        <f t="shared" si="492"/>
        <v>0</v>
      </c>
      <c r="CE61" s="53">
        <f t="shared" si="493"/>
        <v>0</v>
      </c>
      <c r="CF61" s="53">
        <f t="shared" si="494"/>
        <v>0</v>
      </c>
      <c r="CG61" s="53">
        <f t="shared" si="495"/>
        <v>0</v>
      </c>
      <c r="CH61" s="53">
        <f t="shared" si="496"/>
        <v>0</v>
      </c>
      <c r="CI61" s="53">
        <f t="shared" si="497"/>
        <v>0</v>
      </c>
      <c r="CJ61" s="53">
        <f t="shared" si="498"/>
        <v>0</v>
      </c>
      <c r="CK61" s="53">
        <f t="shared" si="499"/>
        <v>0</v>
      </c>
      <c r="CL61" s="53">
        <f t="shared" si="500"/>
        <v>0</v>
      </c>
      <c r="CM61" s="53">
        <f t="shared" si="501"/>
        <v>0</v>
      </c>
      <c r="CN61" s="53">
        <f t="shared" si="502"/>
        <v>0</v>
      </c>
      <c r="CO61" s="53">
        <f t="shared" si="503"/>
        <v>0</v>
      </c>
      <c r="CP61" s="53">
        <f t="shared" si="504"/>
        <v>0</v>
      </c>
      <c r="CQ61" s="53">
        <f t="shared" si="505"/>
        <v>0</v>
      </c>
      <c r="CR61" s="53">
        <f t="shared" si="506"/>
        <v>0</v>
      </c>
      <c r="CS61" s="53">
        <f t="shared" si="507"/>
        <v>0</v>
      </c>
      <c r="CT61" s="53">
        <f t="shared" si="508"/>
        <v>0</v>
      </c>
      <c r="CU61" s="53">
        <f t="shared" si="509"/>
        <v>0</v>
      </c>
      <c r="CV61" s="53">
        <f t="shared" si="510"/>
        <v>0</v>
      </c>
      <c r="CW61" s="53">
        <f t="shared" si="511"/>
        <v>0</v>
      </c>
      <c r="CX61" s="53">
        <f t="shared" si="512"/>
        <v>0</v>
      </c>
      <c r="CY61" s="53">
        <f t="shared" si="513"/>
        <v>0</v>
      </c>
      <c r="CZ61" s="53">
        <f t="shared" si="514"/>
        <v>0</v>
      </c>
      <c r="DA61" s="53">
        <f t="shared" si="515"/>
        <v>0</v>
      </c>
      <c r="DB61" s="53">
        <f t="shared" si="516"/>
        <v>0</v>
      </c>
      <c r="DC61" s="53">
        <f t="shared" si="517"/>
        <v>0</v>
      </c>
      <c r="DD61" s="53">
        <f t="shared" si="518"/>
        <v>0</v>
      </c>
      <c r="DE61" s="53">
        <f t="shared" si="519"/>
        <v>0</v>
      </c>
      <c r="DF61" s="53">
        <f t="shared" si="520"/>
        <v>0</v>
      </c>
      <c r="DG61" s="53">
        <f t="shared" si="521"/>
        <v>0</v>
      </c>
      <c r="DH61" s="53">
        <f t="shared" si="522"/>
        <v>0</v>
      </c>
      <c r="DI61" s="53">
        <f t="shared" si="523"/>
        <v>0</v>
      </c>
      <c r="DJ61" s="53">
        <f t="shared" si="524"/>
        <v>0</v>
      </c>
      <c r="DK61" s="53">
        <f t="shared" si="525"/>
        <v>0</v>
      </c>
      <c r="DL61" s="53">
        <f t="shared" si="526"/>
        <v>0</v>
      </c>
      <c r="DN61" s="3">
        <f t="shared" si="7"/>
        <v>0</v>
      </c>
      <c r="DO61" s="6">
        <f t="shared" si="527"/>
        <v>0</v>
      </c>
      <c r="DP61" s="6">
        <f t="shared" si="528"/>
        <v>0</v>
      </c>
      <c r="DQ61" s="6">
        <f t="shared" si="529"/>
        <v>0</v>
      </c>
      <c r="DR61" s="6">
        <f t="shared" si="530"/>
        <v>0</v>
      </c>
      <c r="DS61" s="6">
        <f t="shared" si="531"/>
        <v>0</v>
      </c>
      <c r="DT61" s="6">
        <f t="shared" si="532"/>
        <v>0</v>
      </c>
      <c r="DU61" s="6">
        <f t="shared" si="533"/>
        <v>0</v>
      </c>
      <c r="DV61" s="6">
        <f t="shared" si="534"/>
        <v>0</v>
      </c>
      <c r="DW61" s="6">
        <f t="shared" si="535"/>
        <v>0</v>
      </c>
      <c r="DX61" s="6">
        <f t="shared" si="536"/>
        <v>0</v>
      </c>
      <c r="DY61" s="6">
        <f t="shared" si="537"/>
        <v>0</v>
      </c>
      <c r="DZ61" s="6">
        <f t="shared" si="538"/>
        <v>0</v>
      </c>
      <c r="EA61" s="6">
        <f t="shared" si="539"/>
        <v>0</v>
      </c>
      <c r="EB61" s="6">
        <f t="shared" si="540"/>
        <v>0</v>
      </c>
      <c r="EC61" s="6">
        <f t="shared" si="541"/>
        <v>0</v>
      </c>
      <c r="ED61" s="6">
        <f t="shared" si="542"/>
        <v>0</v>
      </c>
      <c r="EE61" s="6">
        <f t="shared" si="543"/>
        <v>0</v>
      </c>
      <c r="EF61" s="6">
        <f t="shared" si="544"/>
        <v>0</v>
      </c>
      <c r="EG61" s="6">
        <f t="shared" si="545"/>
        <v>0</v>
      </c>
      <c r="EH61" s="6">
        <f t="shared" si="546"/>
        <v>0</v>
      </c>
      <c r="EI61" s="6">
        <f t="shared" si="547"/>
        <v>0</v>
      </c>
      <c r="EJ61" s="6">
        <f t="shared" si="548"/>
        <v>0</v>
      </c>
      <c r="EK61" s="6">
        <f t="shared" si="549"/>
        <v>0</v>
      </c>
      <c r="EL61" s="6">
        <f t="shared" si="550"/>
        <v>0</v>
      </c>
      <c r="EM61" s="6">
        <f t="shared" si="551"/>
        <v>0</v>
      </c>
      <c r="EN61" s="6">
        <f t="shared" si="552"/>
        <v>0</v>
      </c>
      <c r="EO61" s="6">
        <f t="shared" si="553"/>
        <v>0</v>
      </c>
      <c r="EP61" s="6">
        <f t="shared" si="554"/>
        <v>0</v>
      </c>
      <c r="EQ61" s="6">
        <f t="shared" si="555"/>
        <v>0</v>
      </c>
      <c r="ER61" s="6">
        <f t="shared" si="556"/>
        <v>0</v>
      </c>
      <c r="ES61" s="6">
        <f t="shared" si="557"/>
        <v>0</v>
      </c>
      <c r="ET61" s="6">
        <f t="shared" si="558"/>
        <v>0</v>
      </c>
      <c r="EU61" s="6">
        <f t="shared" si="559"/>
        <v>0</v>
      </c>
      <c r="EV61" s="6">
        <f t="shared" si="560"/>
        <v>0</v>
      </c>
      <c r="EW61" s="6">
        <f t="shared" si="561"/>
        <v>0</v>
      </c>
      <c r="EX61" s="6">
        <f t="shared" si="562"/>
        <v>0</v>
      </c>
      <c r="EY61" s="6">
        <f t="shared" si="563"/>
        <v>0</v>
      </c>
      <c r="EZ61" s="6">
        <f t="shared" si="564"/>
        <v>0</v>
      </c>
      <c r="FA61" s="6">
        <f t="shared" si="565"/>
        <v>0</v>
      </c>
      <c r="FB61" s="6">
        <f t="shared" si="566"/>
        <v>0</v>
      </c>
      <c r="FC61" s="6">
        <f t="shared" si="567"/>
        <v>0</v>
      </c>
      <c r="FD61" s="6">
        <f t="shared" si="568"/>
        <v>0</v>
      </c>
      <c r="FE61" s="6">
        <f t="shared" si="569"/>
        <v>0</v>
      </c>
      <c r="FF61" s="6">
        <f t="shared" si="570"/>
        <v>0</v>
      </c>
      <c r="FG61" s="6">
        <f t="shared" si="571"/>
        <v>0</v>
      </c>
      <c r="FH61" s="6">
        <f t="shared" si="572"/>
        <v>0</v>
      </c>
      <c r="FI61" s="6">
        <f t="shared" si="573"/>
        <v>0</v>
      </c>
      <c r="FJ61" s="6">
        <f t="shared" si="574"/>
        <v>0</v>
      </c>
      <c r="FK61" s="6">
        <f t="shared" si="575"/>
        <v>0</v>
      </c>
      <c r="FL61" s="6">
        <f t="shared" si="576"/>
        <v>0</v>
      </c>
      <c r="FN61" s="10">
        <f t="shared" si="577"/>
        <v>0</v>
      </c>
      <c r="FO61" s="10">
        <f t="shared" si="578"/>
        <v>0</v>
      </c>
    </row>
    <row r="62" spans="2:171" x14ac:dyDescent="0.2">
      <c r="B62" s="90"/>
      <c r="C62" s="94">
        <f t="shared" si="476"/>
        <v>0</v>
      </c>
      <c r="D62" s="91"/>
      <c r="E62" s="75"/>
      <c r="F62" s="76"/>
      <c r="G62" s="77"/>
      <c r="H62" s="89"/>
      <c r="I62" s="38">
        <f t="shared" si="473"/>
        <v>0</v>
      </c>
      <c r="J62" s="13">
        <f t="shared" si="474"/>
        <v>0</v>
      </c>
      <c r="K62" s="53">
        <f t="shared" si="475"/>
        <v>0</v>
      </c>
      <c r="L62" s="2"/>
      <c r="M62" s="96">
        <f t="shared" si="0"/>
        <v>0</v>
      </c>
      <c r="N62" s="2"/>
      <c r="O62" s="92"/>
      <c r="P62" s="92"/>
      <c r="Q62" s="92"/>
      <c r="R62" s="92"/>
      <c r="S62" s="92"/>
      <c r="T62" s="92"/>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2"/>
      <c r="BN62" s="3"/>
      <c r="BO62" s="53">
        <f t="shared" si="477"/>
        <v>0</v>
      </c>
      <c r="BP62" s="53">
        <f t="shared" si="478"/>
        <v>0</v>
      </c>
      <c r="BQ62" s="53">
        <f t="shared" si="479"/>
        <v>0</v>
      </c>
      <c r="BR62" s="53">
        <f t="shared" si="480"/>
        <v>0</v>
      </c>
      <c r="BS62" s="53">
        <f t="shared" si="481"/>
        <v>0</v>
      </c>
      <c r="BT62" s="53">
        <f t="shared" si="482"/>
        <v>0</v>
      </c>
      <c r="BU62" s="53">
        <f t="shared" si="483"/>
        <v>0</v>
      </c>
      <c r="BV62" s="53">
        <f t="shared" si="484"/>
        <v>0</v>
      </c>
      <c r="BW62" s="53">
        <f t="shared" si="485"/>
        <v>0</v>
      </c>
      <c r="BX62" s="53">
        <f t="shared" si="486"/>
        <v>0</v>
      </c>
      <c r="BY62" s="53">
        <f t="shared" si="487"/>
        <v>0</v>
      </c>
      <c r="BZ62" s="53">
        <f t="shared" si="488"/>
        <v>0</v>
      </c>
      <c r="CA62" s="53">
        <f t="shared" si="489"/>
        <v>0</v>
      </c>
      <c r="CB62" s="53">
        <f t="shared" si="490"/>
        <v>0</v>
      </c>
      <c r="CC62" s="53">
        <f t="shared" si="491"/>
        <v>0</v>
      </c>
      <c r="CD62" s="53">
        <f t="shared" si="492"/>
        <v>0</v>
      </c>
      <c r="CE62" s="53">
        <f t="shared" si="493"/>
        <v>0</v>
      </c>
      <c r="CF62" s="53">
        <f t="shared" si="494"/>
        <v>0</v>
      </c>
      <c r="CG62" s="53">
        <f t="shared" si="495"/>
        <v>0</v>
      </c>
      <c r="CH62" s="53">
        <f t="shared" si="496"/>
        <v>0</v>
      </c>
      <c r="CI62" s="53">
        <f t="shared" si="497"/>
        <v>0</v>
      </c>
      <c r="CJ62" s="53">
        <f t="shared" si="498"/>
        <v>0</v>
      </c>
      <c r="CK62" s="53">
        <f t="shared" si="499"/>
        <v>0</v>
      </c>
      <c r="CL62" s="53">
        <f t="shared" si="500"/>
        <v>0</v>
      </c>
      <c r="CM62" s="53">
        <f t="shared" si="501"/>
        <v>0</v>
      </c>
      <c r="CN62" s="53">
        <f t="shared" si="502"/>
        <v>0</v>
      </c>
      <c r="CO62" s="53">
        <f t="shared" si="503"/>
        <v>0</v>
      </c>
      <c r="CP62" s="53">
        <f t="shared" si="504"/>
        <v>0</v>
      </c>
      <c r="CQ62" s="53">
        <f t="shared" si="505"/>
        <v>0</v>
      </c>
      <c r="CR62" s="53">
        <f t="shared" si="506"/>
        <v>0</v>
      </c>
      <c r="CS62" s="53">
        <f t="shared" si="507"/>
        <v>0</v>
      </c>
      <c r="CT62" s="53">
        <f t="shared" si="508"/>
        <v>0</v>
      </c>
      <c r="CU62" s="53">
        <f t="shared" si="509"/>
        <v>0</v>
      </c>
      <c r="CV62" s="53">
        <f t="shared" si="510"/>
        <v>0</v>
      </c>
      <c r="CW62" s="53">
        <f t="shared" si="511"/>
        <v>0</v>
      </c>
      <c r="CX62" s="53">
        <f t="shared" si="512"/>
        <v>0</v>
      </c>
      <c r="CY62" s="53">
        <f t="shared" si="513"/>
        <v>0</v>
      </c>
      <c r="CZ62" s="53">
        <f t="shared" si="514"/>
        <v>0</v>
      </c>
      <c r="DA62" s="53">
        <f t="shared" si="515"/>
        <v>0</v>
      </c>
      <c r="DB62" s="53">
        <f t="shared" si="516"/>
        <v>0</v>
      </c>
      <c r="DC62" s="53">
        <f t="shared" si="517"/>
        <v>0</v>
      </c>
      <c r="DD62" s="53">
        <f t="shared" si="518"/>
        <v>0</v>
      </c>
      <c r="DE62" s="53">
        <f t="shared" si="519"/>
        <v>0</v>
      </c>
      <c r="DF62" s="53">
        <f t="shared" si="520"/>
        <v>0</v>
      </c>
      <c r="DG62" s="53">
        <f t="shared" si="521"/>
        <v>0</v>
      </c>
      <c r="DH62" s="53">
        <f t="shared" si="522"/>
        <v>0</v>
      </c>
      <c r="DI62" s="53">
        <f t="shared" si="523"/>
        <v>0</v>
      </c>
      <c r="DJ62" s="53">
        <f t="shared" si="524"/>
        <v>0</v>
      </c>
      <c r="DK62" s="53">
        <f t="shared" si="525"/>
        <v>0</v>
      </c>
      <c r="DL62" s="53">
        <f t="shared" si="526"/>
        <v>0</v>
      </c>
      <c r="DN62" s="3">
        <f t="shared" si="7"/>
        <v>0</v>
      </c>
      <c r="DO62" s="6">
        <f t="shared" si="527"/>
        <v>0</v>
      </c>
      <c r="DP62" s="6">
        <f t="shared" si="528"/>
        <v>0</v>
      </c>
      <c r="DQ62" s="6">
        <f t="shared" si="529"/>
        <v>0</v>
      </c>
      <c r="DR62" s="6">
        <f t="shared" si="530"/>
        <v>0</v>
      </c>
      <c r="DS62" s="6">
        <f t="shared" si="531"/>
        <v>0</v>
      </c>
      <c r="DT62" s="6">
        <f t="shared" si="532"/>
        <v>0</v>
      </c>
      <c r="DU62" s="6">
        <f t="shared" si="533"/>
        <v>0</v>
      </c>
      <c r="DV62" s="6">
        <f t="shared" si="534"/>
        <v>0</v>
      </c>
      <c r="DW62" s="6">
        <f t="shared" si="535"/>
        <v>0</v>
      </c>
      <c r="DX62" s="6">
        <f t="shared" si="536"/>
        <v>0</v>
      </c>
      <c r="DY62" s="6">
        <f t="shared" si="537"/>
        <v>0</v>
      </c>
      <c r="DZ62" s="6">
        <f t="shared" si="538"/>
        <v>0</v>
      </c>
      <c r="EA62" s="6">
        <f t="shared" si="539"/>
        <v>0</v>
      </c>
      <c r="EB62" s="6">
        <f t="shared" si="540"/>
        <v>0</v>
      </c>
      <c r="EC62" s="6">
        <f t="shared" si="541"/>
        <v>0</v>
      </c>
      <c r="ED62" s="6">
        <f t="shared" si="542"/>
        <v>0</v>
      </c>
      <c r="EE62" s="6">
        <f t="shared" si="543"/>
        <v>0</v>
      </c>
      <c r="EF62" s="6">
        <f t="shared" si="544"/>
        <v>0</v>
      </c>
      <c r="EG62" s="6">
        <f t="shared" si="545"/>
        <v>0</v>
      </c>
      <c r="EH62" s="6">
        <f t="shared" si="546"/>
        <v>0</v>
      </c>
      <c r="EI62" s="6">
        <f t="shared" si="547"/>
        <v>0</v>
      </c>
      <c r="EJ62" s="6">
        <f t="shared" si="548"/>
        <v>0</v>
      </c>
      <c r="EK62" s="6">
        <f t="shared" si="549"/>
        <v>0</v>
      </c>
      <c r="EL62" s="6">
        <f t="shared" si="550"/>
        <v>0</v>
      </c>
      <c r="EM62" s="6">
        <f t="shared" si="551"/>
        <v>0</v>
      </c>
      <c r="EN62" s="6">
        <f t="shared" si="552"/>
        <v>0</v>
      </c>
      <c r="EO62" s="6">
        <f t="shared" si="553"/>
        <v>0</v>
      </c>
      <c r="EP62" s="6">
        <f t="shared" si="554"/>
        <v>0</v>
      </c>
      <c r="EQ62" s="6">
        <f t="shared" si="555"/>
        <v>0</v>
      </c>
      <c r="ER62" s="6">
        <f t="shared" si="556"/>
        <v>0</v>
      </c>
      <c r="ES62" s="6">
        <f t="shared" si="557"/>
        <v>0</v>
      </c>
      <c r="ET62" s="6">
        <f t="shared" si="558"/>
        <v>0</v>
      </c>
      <c r="EU62" s="6">
        <f t="shared" si="559"/>
        <v>0</v>
      </c>
      <c r="EV62" s="6">
        <f t="shared" si="560"/>
        <v>0</v>
      </c>
      <c r="EW62" s="6">
        <f t="shared" si="561"/>
        <v>0</v>
      </c>
      <c r="EX62" s="6">
        <f t="shared" si="562"/>
        <v>0</v>
      </c>
      <c r="EY62" s="6">
        <f t="shared" si="563"/>
        <v>0</v>
      </c>
      <c r="EZ62" s="6">
        <f t="shared" si="564"/>
        <v>0</v>
      </c>
      <c r="FA62" s="6">
        <f t="shared" si="565"/>
        <v>0</v>
      </c>
      <c r="FB62" s="6">
        <f t="shared" si="566"/>
        <v>0</v>
      </c>
      <c r="FC62" s="6">
        <f t="shared" si="567"/>
        <v>0</v>
      </c>
      <c r="FD62" s="6">
        <f t="shared" si="568"/>
        <v>0</v>
      </c>
      <c r="FE62" s="6">
        <f t="shared" si="569"/>
        <v>0</v>
      </c>
      <c r="FF62" s="6">
        <f t="shared" si="570"/>
        <v>0</v>
      </c>
      <c r="FG62" s="6">
        <f t="shared" si="571"/>
        <v>0</v>
      </c>
      <c r="FH62" s="6">
        <f t="shared" si="572"/>
        <v>0</v>
      </c>
      <c r="FI62" s="6">
        <f t="shared" si="573"/>
        <v>0</v>
      </c>
      <c r="FJ62" s="6">
        <f t="shared" si="574"/>
        <v>0</v>
      </c>
      <c r="FK62" s="6">
        <f t="shared" si="575"/>
        <v>0</v>
      </c>
      <c r="FL62" s="6">
        <f t="shared" si="576"/>
        <v>0</v>
      </c>
      <c r="FN62" s="10">
        <f t="shared" si="577"/>
        <v>0</v>
      </c>
      <c r="FO62" s="10">
        <f t="shared" si="578"/>
        <v>0</v>
      </c>
    </row>
    <row r="63" spans="2:171" x14ac:dyDescent="0.2">
      <c r="B63" s="90"/>
      <c r="C63" s="94">
        <f t="shared" si="476"/>
        <v>0</v>
      </c>
      <c r="D63" s="91"/>
      <c r="E63" s="75"/>
      <c r="F63" s="76"/>
      <c r="G63" s="77"/>
      <c r="H63" s="89"/>
      <c r="I63" s="38">
        <f t="shared" si="473"/>
        <v>0</v>
      </c>
      <c r="J63" s="13">
        <f t="shared" si="474"/>
        <v>0</v>
      </c>
      <c r="K63" s="53">
        <f t="shared" si="475"/>
        <v>0</v>
      </c>
      <c r="L63" s="2"/>
      <c r="M63" s="96">
        <f t="shared" si="0"/>
        <v>0</v>
      </c>
      <c r="N63" s="2"/>
      <c r="O63" s="92"/>
      <c r="P63" s="92"/>
      <c r="Q63" s="92"/>
      <c r="R63" s="92"/>
      <c r="S63" s="92"/>
      <c r="T63" s="92"/>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2"/>
      <c r="BN63" s="3"/>
      <c r="BO63" s="53">
        <f t="shared" si="477"/>
        <v>0</v>
      </c>
      <c r="BP63" s="53">
        <f t="shared" si="478"/>
        <v>0</v>
      </c>
      <c r="BQ63" s="53">
        <f t="shared" si="479"/>
        <v>0</v>
      </c>
      <c r="BR63" s="53">
        <f t="shared" si="480"/>
        <v>0</v>
      </c>
      <c r="BS63" s="53">
        <f t="shared" si="481"/>
        <v>0</v>
      </c>
      <c r="BT63" s="53">
        <f t="shared" si="482"/>
        <v>0</v>
      </c>
      <c r="BU63" s="53">
        <f t="shared" si="483"/>
        <v>0</v>
      </c>
      <c r="BV63" s="53">
        <f t="shared" si="484"/>
        <v>0</v>
      </c>
      <c r="BW63" s="53">
        <f t="shared" si="485"/>
        <v>0</v>
      </c>
      <c r="BX63" s="53">
        <f t="shared" si="486"/>
        <v>0</v>
      </c>
      <c r="BY63" s="53">
        <f t="shared" si="487"/>
        <v>0</v>
      </c>
      <c r="BZ63" s="53">
        <f t="shared" si="488"/>
        <v>0</v>
      </c>
      <c r="CA63" s="53">
        <f t="shared" si="489"/>
        <v>0</v>
      </c>
      <c r="CB63" s="53">
        <f t="shared" si="490"/>
        <v>0</v>
      </c>
      <c r="CC63" s="53">
        <f t="shared" si="491"/>
        <v>0</v>
      </c>
      <c r="CD63" s="53">
        <f t="shared" si="492"/>
        <v>0</v>
      </c>
      <c r="CE63" s="53">
        <f t="shared" si="493"/>
        <v>0</v>
      </c>
      <c r="CF63" s="53">
        <f t="shared" si="494"/>
        <v>0</v>
      </c>
      <c r="CG63" s="53">
        <f t="shared" si="495"/>
        <v>0</v>
      </c>
      <c r="CH63" s="53">
        <f t="shared" si="496"/>
        <v>0</v>
      </c>
      <c r="CI63" s="53">
        <f t="shared" si="497"/>
        <v>0</v>
      </c>
      <c r="CJ63" s="53">
        <f t="shared" si="498"/>
        <v>0</v>
      </c>
      <c r="CK63" s="53">
        <f t="shared" si="499"/>
        <v>0</v>
      </c>
      <c r="CL63" s="53">
        <f t="shared" si="500"/>
        <v>0</v>
      </c>
      <c r="CM63" s="53">
        <f t="shared" si="501"/>
        <v>0</v>
      </c>
      <c r="CN63" s="53">
        <f t="shared" si="502"/>
        <v>0</v>
      </c>
      <c r="CO63" s="53">
        <f t="shared" si="503"/>
        <v>0</v>
      </c>
      <c r="CP63" s="53">
        <f t="shared" si="504"/>
        <v>0</v>
      </c>
      <c r="CQ63" s="53">
        <f t="shared" si="505"/>
        <v>0</v>
      </c>
      <c r="CR63" s="53">
        <f t="shared" si="506"/>
        <v>0</v>
      </c>
      <c r="CS63" s="53">
        <f t="shared" si="507"/>
        <v>0</v>
      </c>
      <c r="CT63" s="53">
        <f t="shared" si="508"/>
        <v>0</v>
      </c>
      <c r="CU63" s="53">
        <f t="shared" si="509"/>
        <v>0</v>
      </c>
      <c r="CV63" s="53">
        <f t="shared" si="510"/>
        <v>0</v>
      </c>
      <c r="CW63" s="53">
        <f t="shared" si="511"/>
        <v>0</v>
      </c>
      <c r="CX63" s="53">
        <f t="shared" si="512"/>
        <v>0</v>
      </c>
      <c r="CY63" s="53">
        <f t="shared" si="513"/>
        <v>0</v>
      </c>
      <c r="CZ63" s="53">
        <f t="shared" si="514"/>
        <v>0</v>
      </c>
      <c r="DA63" s="53">
        <f t="shared" si="515"/>
        <v>0</v>
      </c>
      <c r="DB63" s="53">
        <f t="shared" si="516"/>
        <v>0</v>
      </c>
      <c r="DC63" s="53">
        <f t="shared" si="517"/>
        <v>0</v>
      </c>
      <c r="DD63" s="53">
        <f t="shared" si="518"/>
        <v>0</v>
      </c>
      <c r="DE63" s="53">
        <f t="shared" si="519"/>
        <v>0</v>
      </c>
      <c r="DF63" s="53">
        <f t="shared" si="520"/>
        <v>0</v>
      </c>
      <c r="DG63" s="53">
        <f t="shared" si="521"/>
        <v>0</v>
      </c>
      <c r="DH63" s="53">
        <f t="shared" si="522"/>
        <v>0</v>
      </c>
      <c r="DI63" s="53">
        <f t="shared" si="523"/>
        <v>0</v>
      </c>
      <c r="DJ63" s="53">
        <f t="shared" si="524"/>
        <v>0</v>
      </c>
      <c r="DK63" s="53">
        <f t="shared" si="525"/>
        <v>0</v>
      </c>
      <c r="DL63" s="53">
        <f t="shared" si="526"/>
        <v>0</v>
      </c>
      <c r="DN63" s="3">
        <f t="shared" si="7"/>
        <v>0</v>
      </c>
      <c r="DO63" s="6">
        <f t="shared" si="527"/>
        <v>0</v>
      </c>
      <c r="DP63" s="6">
        <f t="shared" si="528"/>
        <v>0</v>
      </c>
      <c r="DQ63" s="6">
        <f t="shared" si="529"/>
        <v>0</v>
      </c>
      <c r="DR63" s="6">
        <f t="shared" si="530"/>
        <v>0</v>
      </c>
      <c r="DS63" s="6">
        <f t="shared" si="531"/>
        <v>0</v>
      </c>
      <c r="DT63" s="6">
        <f t="shared" si="532"/>
        <v>0</v>
      </c>
      <c r="DU63" s="6">
        <f t="shared" si="533"/>
        <v>0</v>
      </c>
      <c r="DV63" s="6">
        <f t="shared" si="534"/>
        <v>0</v>
      </c>
      <c r="DW63" s="6">
        <f t="shared" si="535"/>
        <v>0</v>
      </c>
      <c r="DX63" s="6">
        <f t="shared" si="536"/>
        <v>0</v>
      </c>
      <c r="DY63" s="6">
        <f t="shared" si="537"/>
        <v>0</v>
      </c>
      <c r="DZ63" s="6">
        <f t="shared" si="538"/>
        <v>0</v>
      </c>
      <c r="EA63" s="6">
        <f t="shared" si="539"/>
        <v>0</v>
      </c>
      <c r="EB63" s="6">
        <f t="shared" si="540"/>
        <v>0</v>
      </c>
      <c r="EC63" s="6">
        <f t="shared" si="541"/>
        <v>0</v>
      </c>
      <c r="ED63" s="6">
        <f t="shared" si="542"/>
        <v>0</v>
      </c>
      <c r="EE63" s="6">
        <f t="shared" si="543"/>
        <v>0</v>
      </c>
      <c r="EF63" s="6">
        <f t="shared" si="544"/>
        <v>0</v>
      </c>
      <c r="EG63" s="6">
        <f t="shared" si="545"/>
        <v>0</v>
      </c>
      <c r="EH63" s="6">
        <f t="shared" si="546"/>
        <v>0</v>
      </c>
      <c r="EI63" s="6">
        <f t="shared" si="547"/>
        <v>0</v>
      </c>
      <c r="EJ63" s="6">
        <f t="shared" si="548"/>
        <v>0</v>
      </c>
      <c r="EK63" s="6">
        <f t="shared" si="549"/>
        <v>0</v>
      </c>
      <c r="EL63" s="6">
        <f t="shared" si="550"/>
        <v>0</v>
      </c>
      <c r="EM63" s="6">
        <f t="shared" si="551"/>
        <v>0</v>
      </c>
      <c r="EN63" s="6">
        <f t="shared" si="552"/>
        <v>0</v>
      </c>
      <c r="EO63" s="6">
        <f t="shared" si="553"/>
        <v>0</v>
      </c>
      <c r="EP63" s="6">
        <f t="shared" si="554"/>
        <v>0</v>
      </c>
      <c r="EQ63" s="6">
        <f t="shared" si="555"/>
        <v>0</v>
      </c>
      <c r="ER63" s="6">
        <f t="shared" si="556"/>
        <v>0</v>
      </c>
      <c r="ES63" s="6">
        <f t="shared" si="557"/>
        <v>0</v>
      </c>
      <c r="ET63" s="6">
        <f t="shared" si="558"/>
        <v>0</v>
      </c>
      <c r="EU63" s="6">
        <f t="shared" si="559"/>
        <v>0</v>
      </c>
      <c r="EV63" s="6">
        <f t="shared" si="560"/>
        <v>0</v>
      </c>
      <c r="EW63" s="6">
        <f t="shared" si="561"/>
        <v>0</v>
      </c>
      <c r="EX63" s="6">
        <f t="shared" si="562"/>
        <v>0</v>
      </c>
      <c r="EY63" s="6">
        <f t="shared" si="563"/>
        <v>0</v>
      </c>
      <c r="EZ63" s="6">
        <f t="shared" si="564"/>
        <v>0</v>
      </c>
      <c r="FA63" s="6">
        <f t="shared" si="565"/>
        <v>0</v>
      </c>
      <c r="FB63" s="6">
        <f t="shared" si="566"/>
        <v>0</v>
      </c>
      <c r="FC63" s="6">
        <f t="shared" si="567"/>
        <v>0</v>
      </c>
      <c r="FD63" s="6">
        <f t="shared" si="568"/>
        <v>0</v>
      </c>
      <c r="FE63" s="6">
        <f t="shared" si="569"/>
        <v>0</v>
      </c>
      <c r="FF63" s="6">
        <f t="shared" si="570"/>
        <v>0</v>
      </c>
      <c r="FG63" s="6">
        <f t="shared" si="571"/>
        <v>0</v>
      </c>
      <c r="FH63" s="6">
        <f t="shared" si="572"/>
        <v>0</v>
      </c>
      <c r="FI63" s="6">
        <f t="shared" si="573"/>
        <v>0</v>
      </c>
      <c r="FJ63" s="6">
        <f t="shared" si="574"/>
        <v>0</v>
      </c>
      <c r="FK63" s="6">
        <f t="shared" si="575"/>
        <v>0</v>
      </c>
      <c r="FL63" s="6">
        <f t="shared" si="576"/>
        <v>0</v>
      </c>
      <c r="FN63" s="10">
        <f t="shared" si="577"/>
        <v>0</v>
      </c>
      <c r="FO63" s="10">
        <f t="shared" si="578"/>
        <v>0</v>
      </c>
    </row>
    <row r="64" spans="2:171" x14ac:dyDescent="0.2">
      <c r="B64" s="81" t="s">
        <v>61</v>
      </c>
      <c r="C64" s="94">
        <f t="shared" si="476"/>
        <v>1</v>
      </c>
      <c r="D64" s="91" t="s">
        <v>13</v>
      </c>
      <c r="E64" s="70"/>
      <c r="F64" s="74"/>
      <c r="G64" s="71"/>
      <c r="H64" s="88">
        <v>-12500</v>
      </c>
      <c r="I64" s="38">
        <f t="shared" si="473"/>
        <v>-12500</v>
      </c>
      <c r="J64" s="13">
        <f t="shared" si="474"/>
        <v>-4734.2548871323615</v>
      </c>
      <c r="K64" s="53">
        <f t="shared" si="475"/>
        <v>-94.68509774264723</v>
      </c>
      <c r="L64" s="2"/>
      <c r="M64" s="95" t="str">
        <f t="shared" si="0"/>
        <v>Rodfræsning og bortskaffelse af hegn</v>
      </c>
      <c r="N64" s="2"/>
      <c r="O64" s="92"/>
      <c r="P64" s="92"/>
      <c r="Q64" s="92"/>
      <c r="R64" s="92"/>
      <c r="S64" s="92"/>
      <c r="T64" s="92"/>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v>1</v>
      </c>
      <c r="BM64" s="2"/>
      <c r="BN64" s="3" t="str">
        <f t="shared" si="5"/>
        <v>Rodfræsning og bortskaffelse af hegn</v>
      </c>
      <c r="BO64" s="53">
        <f t="shared" si="371"/>
        <v>0</v>
      </c>
      <c r="BP64" s="53">
        <f t="shared" si="372"/>
        <v>0</v>
      </c>
      <c r="BQ64" s="53">
        <f t="shared" si="373"/>
        <v>0</v>
      </c>
      <c r="BR64" s="53">
        <f t="shared" si="374"/>
        <v>0</v>
      </c>
      <c r="BS64" s="53">
        <f t="shared" si="375"/>
        <v>0</v>
      </c>
      <c r="BT64" s="53">
        <f t="shared" si="376"/>
        <v>0</v>
      </c>
      <c r="BU64" s="53">
        <f t="shared" si="377"/>
        <v>0</v>
      </c>
      <c r="BV64" s="53">
        <f t="shared" si="378"/>
        <v>0</v>
      </c>
      <c r="BW64" s="53">
        <f t="shared" si="379"/>
        <v>0</v>
      </c>
      <c r="BX64" s="53">
        <f t="shared" si="380"/>
        <v>0</v>
      </c>
      <c r="BY64" s="53">
        <f t="shared" si="381"/>
        <v>0</v>
      </c>
      <c r="BZ64" s="53">
        <f t="shared" si="382"/>
        <v>0</v>
      </c>
      <c r="CA64" s="53">
        <f t="shared" si="383"/>
        <v>0</v>
      </c>
      <c r="CB64" s="53">
        <f t="shared" si="384"/>
        <v>0</v>
      </c>
      <c r="CC64" s="53">
        <f t="shared" si="385"/>
        <v>0</v>
      </c>
      <c r="CD64" s="53">
        <f t="shared" si="386"/>
        <v>0</v>
      </c>
      <c r="CE64" s="53">
        <f t="shared" si="387"/>
        <v>0</v>
      </c>
      <c r="CF64" s="53">
        <f t="shared" si="388"/>
        <v>0</v>
      </c>
      <c r="CG64" s="53">
        <f t="shared" si="389"/>
        <v>0</v>
      </c>
      <c r="CH64" s="53">
        <f t="shared" si="390"/>
        <v>0</v>
      </c>
      <c r="CI64" s="53">
        <f t="shared" si="391"/>
        <v>0</v>
      </c>
      <c r="CJ64" s="53">
        <f t="shared" si="392"/>
        <v>0</v>
      </c>
      <c r="CK64" s="53">
        <f t="shared" si="393"/>
        <v>0</v>
      </c>
      <c r="CL64" s="53">
        <f t="shared" si="394"/>
        <v>0</v>
      </c>
      <c r="CM64" s="53">
        <f t="shared" si="395"/>
        <v>0</v>
      </c>
      <c r="CN64" s="53">
        <f t="shared" si="396"/>
        <v>0</v>
      </c>
      <c r="CO64" s="53">
        <f t="shared" si="397"/>
        <v>0</v>
      </c>
      <c r="CP64" s="53">
        <f t="shared" si="398"/>
        <v>0</v>
      </c>
      <c r="CQ64" s="53">
        <f t="shared" si="399"/>
        <v>0</v>
      </c>
      <c r="CR64" s="53">
        <f t="shared" si="400"/>
        <v>0</v>
      </c>
      <c r="CS64" s="53">
        <f t="shared" si="401"/>
        <v>0</v>
      </c>
      <c r="CT64" s="53">
        <f t="shared" si="402"/>
        <v>0</v>
      </c>
      <c r="CU64" s="53">
        <f t="shared" si="403"/>
        <v>0</v>
      </c>
      <c r="CV64" s="53">
        <f t="shared" si="404"/>
        <v>0</v>
      </c>
      <c r="CW64" s="53">
        <f t="shared" si="405"/>
        <v>0</v>
      </c>
      <c r="CX64" s="53">
        <f t="shared" si="406"/>
        <v>0</v>
      </c>
      <c r="CY64" s="53">
        <f t="shared" si="407"/>
        <v>0</v>
      </c>
      <c r="CZ64" s="53">
        <f t="shared" si="408"/>
        <v>0</v>
      </c>
      <c r="DA64" s="53">
        <f t="shared" si="409"/>
        <v>0</v>
      </c>
      <c r="DB64" s="53">
        <f t="shared" si="410"/>
        <v>0</v>
      </c>
      <c r="DC64" s="53">
        <f t="shared" si="411"/>
        <v>0</v>
      </c>
      <c r="DD64" s="53">
        <f t="shared" si="412"/>
        <v>0</v>
      </c>
      <c r="DE64" s="53">
        <f t="shared" si="413"/>
        <v>0</v>
      </c>
      <c r="DF64" s="53">
        <f t="shared" si="414"/>
        <v>0</v>
      </c>
      <c r="DG64" s="53">
        <f t="shared" si="415"/>
        <v>0</v>
      </c>
      <c r="DH64" s="53">
        <f t="shared" si="416"/>
        <v>0</v>
      </c>
      <c r="DI64" s="53">
        <f t="shared" si="417"/>
        <v>0</v>
      </c>
      <c r="DJ64" s="53">
        <f t="shared" si="418"/>
        <v>0</v>
      </c>
      <c r="DK64" s="53">
        <f t="shared" si="419"/>
        <v>0</v>
      </c>
      <c r="DL64" s="53">
        <f t="shared" si="420"/>
        <v>-12500</v>
      </c>
      <c r="DN64" s="3" t="str">
        <f t="shared" si="7"/>
        <v>Rodfræsning og bortskaffelse af hegn</v>
      </c>
      <c r="DO64" s="6">
        <f t="shared" si="421"/>
        <v>0</v>
      </c>
      <c r="DP64" s="6">
        <f t="shared" si="422"/>
        <v>0</v>
      </c>
      <c r="DQ64" s="6">
        <f t="shared" si="423"/>
        <v>0</v>
      </c>
      <c r="DR64" s="6">
        <f t="shared" si="424"/>
        <v>0</v>
      </c>
      <c r="DS64" s="6">
        <f t="shared" si="425"/>
        <v>0</v>
      </c>
      <c r="DT64" s="6">
        <f t="shared" si="426"/>
        <v>0</v>
      </c>
      <c r="DU64" s="6">
        <f t="shared" si="427"/>
        <v>0</v>
      </c>
      <c r="DV64" s="6">
        <f t="shared" si="428"/>
        <v>0</v>
      </c>
      <c r="DW64" s="6">
        <f t="shared" si="429"/>
        <v>0</v>
      </c>
      <c r="DX64" s="6">
        <f t="shared" si="430"/>
        <v>0</v>
      </c>
      <c r="DY64" s="6">
        <f t="shared" si="431"/>
        <v>0</v>
      </c>
      <c r="DZ64" s="6">
        <f t="shared" si="432"/>
        <v>0</v>
      </c>
      <c r="EA64" s="6">
        <f t="shared" si="433"/>
        <v>0</v>
      </c>
      <c r="EB64" s="6">
        <f t="shared" si="434"/>
        <v>0</v>
      </c>
      <c r="EC64" s="6">
        <f t="shared" si="435"/>
        <v>0</v>
      </c>
      <c r="ED64" s="6">
        <f t="shared" si="436"/>
        <v>0</v>
      </c>
      <c r="EE64" s="6">
        <f t="shared" si="437"/>
        <v>0</v>
      </c>
      <c r="EF64" s="6">
        <f t="shared" si="438"/>
        <v>0</v>
      </c>
      <c r="EG64" s="6">
        <f t="shared" si="439"/>
        <v>0</v>
      </c>
      <c r="EH64" s="6">
        <f t="shared" si="440"/>
        <v>0</v>
      </c>
      <c r="EI64" s="6">
        <f t="shared" si="441"/>
        <v>0</v>
      </c>
      <c r="EJ64" s="6">
        <f t="shared" si="442"/>
        <v>0</v>
      </c>
      <c r="EK64" s="6">
        <f t="shared" si="443"/>
        <v>0</v>
      </c>
      <c r="EL64" s="6">
        <f t="shared" si="444"/>
        <v>0</v>
      </c>
      <c r="EM64" s="6">
        <f t="shared" si="445"/>
        <v>0</v>
      </c>
      <c r="EN64" s="6">
        <f t="shared" si="446"/>
        <v>0</v>
      </c>
      <c r="EO64" s="6">
        <f t="shared" si="447"/>
        <v>0</v>
      </c>
      <c r="EP64" s="6">
        <f t="shared" si="448"/>
        <v>0</v>
      </c>
      <c r="EQ64" s="6">
        <f t="shared" si="449"/>
        <v>0</v>
      </c>
      <c r="ER64" s="6">
        <f t="shared" si="450"/>
        <v>0</v>
      </c>
      <c r="ES64" s="6">
        <f t="shared" si="451"/>
        <v>0</v>
      </c>
      <c r="ET64" s="6">
        <f t="shared" si="452"/>
        <v>0</v>
      </c>
      <c r="EU64" s="6">
        <f t="shared" si="453"/>
        <v>0</v>
      </c>
      <c r="EV64" s="6">
        <f t="shared" si="454"/>
        <v>0</v>
      </c>
      <c r="EW64" s="6">
        <f t="shared" si="455"/>
        <v>0</v>
      </c>
      <c r="EX64" s="6">
        <f t="shared" si="456"/>
        <v>0</v>
      </c>
      <c r="EY64" s="6">
        <f t="shared" si="457"/>
        <v>0</v>
      </c>
      <c r="EZ64" s="6">
        <f t="shared" si="458"/>
        <v>0</v>
      </c>
      <c r="FA64" s="6">
        <f t="shared" si="459"/>
        <v>0</v>
      </c>
      <c r="FB64" s="6">
        <f t="shared" si="460"/>
        <v>0</v>
      </c>
      <c r="FC64" s="6">
        <f t="shared" si="461"/>
        <v>0</v>
      </c>
      <c r="FD64" s="6">
        <f t="shared" si="462"/>
        <v>0</v>
      </c>
      <c r="FE64" s="6">
        <f t="shared" si="463"/>
        <v>0</v>
      </c>
      <c r="FF64" s="6">
        <f t="shared" si="464"/>
        <v>0</v>
      </c>
      <c r="FG64" s="6">
        <f t="shared" si="465"/>
        <v>0</v>
      </c>
      <c r="FH64" s="6">
        <f t="shared" si="466"/>
        <v>0</v>
      </c>
      <c r="FI64" s="6">
        <f t="shared" si="467"/>
        <v>0</v>
      </c>
      <c r="FJ64" s="6">
        <f t="shared" si="468"/>
        <v>0</v>
      </c>
      <c r="FK64" s="6">
        <f t="shared" si="469"/>
        <v>0</v>
      </c>
      <c r="FL64" s="6">
        <f t="shared" si="470"/>
        <v>-4734.2548871323615</v>
      </c>
      <c r="FN64" s="10">
        <f t="shared" si="471"/>
        <v>-4734.2548871323615</v>
      </c>
      <c r="FO64" s="10">
        <f t="shared" si="472"/>
        <v>-94.68509774264723</v>
      </c>
    </row>
    <row r="65" spans="2:171" ht="15" x14ac:dyDescent="0.25">
      <c r="B65" s="15" t="s">
        <v>63</v>
      </c>
      <c r="C65" s="56"/>
      <c r="D65" s="56"/>
      <c r="E65" s="57"/>
      <c r="F65" s="57"/>
      <c r="G65" s="57"/>
      <c r="H65" s="57"/>
      <c r="I65" s="56"/>
      <c r="J65" s="56"/>
      <c r="K65" s="41">
        <f>SUM(K17,K24,K31,K44)</f>
        <v>15159.398685676972</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row>
    <row r="66" spans="2:171" x14ac:dyDescent="0.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4" t="s">
        <v>21</v>
      </c>
      <c r="BO66" s="6">
        <f t="shared" ref="BO66:CT66" si="579">SUM(BO17,BO24,BO31,BO44)</f>
        <v>-20650</v>
      </c>
      <c r="BP66" s="6">
        <f t="shared" si="579"/>
        <v>-4303</v>
      </c>
      <c r="BQ66" s="6">
        <f t="shared" si="579"/>
        <v>-2706</v>
      </c>
      <c r="BR66" s="6">
        <f t="shared" si="579"/>
        <v>-5284</v>
      </c>
      <c r="BS66" s="6">
        <f t="shared" si="579"/>
        <v>-8412</v>
      </c>
      <c r="BT66" s="6">
        <f t="shared" si="579"/>
        <v>-3590</v>
      </c>
      <c r="BU66" s="6">
        <f t="shared" si="579"/>
        <v>-5480</v>
      </c>
      <c r="BV66" s="6">
        <f t="shared" si="579"/>
        <v>-6380</v>
      </c>
      <c r="BW66" s="6">
        <f t="shared" si="579"/>
        <v>1670</v>
      </c>
      <c r="BX66" s="6">
        <f t="shared" si="579"/>
        <v>-1930</v>
      </c>
      <c r="BY66" s="6">
        <f t="shared" si="579"/>
        <v>-580</v>
      </c>
      <c r="BZ66" s="6">
        <f t="shared" si="579"/>
        <v>-2830</v>
      </c>
      <c r="CA66" s="6">
        <f t="shared" si="579"/>
        <v>4970</v>
      </c>
      <c r="CB66" s="6">
        <f t="shared" si="579"/>
        <v>2720</v>
      </c>
      <c r="CC66" s="6">
        <f t="shared" si="579"/>
        <v>8570</v>
      </c>
      <c r="CD66" s="6">
        <f t="shared" si="579"/>
        <v>-2830</v>
      </c>
      <c r="CE66" s="6">
        <f t="shared" si="579"/>
        <v>12295</v>
      </c>
      <c r="CF66" s="6">
        <f t="shared" si="579"/>
        <v>14970</v>
      </c>
      <c r="CG66" s="6">
        <f t="shared" si="579"/>
        <v>23495</v>
      </c>
      <c r="CH66" s="6">
        <f t="shared" si="579"/>
        <v>33970</v>
      </c>
      <c r="CI66" s="6">
        <f t="shared" si="579"/>
        <v>-2905</v>
      </c>
      <c r="CJ66" s="6">
        <f t="shared" si="579"/>
        <v>54095</v>
      </c>
      <c r="CK66" s="6">
        <f t="shared" si="579"/>
        <v>54095</v>
      </c>
      <c r="CL66" s="6">
        <f t="shared" si="579"/>
        <v>35095</v>
      </c>
      <c r="CM66" s="6">
        <f t="shared" si="579"/>
        <v>54095</v>
      </c>
      <c r="CN66" s="6">
        <f t="shared" si="579"/>
        <v>54095</v>
      </c>
      <c r="CO66" s="6">
        <f t="shared" si="579"/>
        <v>54095</v>
      </c>
      <c r="CP66" s="6">
        <f t="shared" si="579"/>
        <v>54095</v>
      </c>
      <c r="CQ66" s="6">
        <f t="shared" si="579"/>
        <v>42095</v>
      </c>
      <c r="CR66" s="6">
        <f t="shared" si="579"/>
        <v>54095</v>
      </c>
      <c r="CS66" s="6">
        <f t="shared" si="579"/>
        <v>54095</v>
      </c>
      <c r="CT66" s="6">
        <f t="shared" si="579"/>
        <v>54095</v>
      </c>
      <c r="CU66" s="6">
        <f t="shared" ref="CU66:DL66" si="580">SUM(CU17,CU24,CU31,CU44)</f>
        <v>54095</v>
      </c>
      <c r="CV66" s="6">
        <f t="shared" si="580"/>
        <v>42095</v>
      </c>
      <c r="CW66" s="6">
        <f t="shared" si="580"/>
        <v>54095</v>
      </c>
      <c r="CX66" s="6">
        <f t="shared" si="580"/>
        <v>54095</v>
      </c>
      <c r="CY66" s="6">
        <f t="shared" si="580"/>
        <v>54095</v>
      </c>
      <c r="CZ66" s="6">
        <f t="shared" si="580"/>
        <v>54095</v>
      </c>
      <c r="DA66" s="6">
        <f t="shared" si="580"/>
        <v>42095</v>
      </c>
      <c r="DB66" s="6">
        <f t="shared" si="580"/>
        <v>54095</v>
      </c>
      <c r="DC66" s="6">
        <f t="shared" si="580"/>
        <v>54095</v>
      </c>
      <c r="DD66" s="6">
        <f t="shared" si="580"/>
        <v>54095</v>
      </c>
      <c r="DE66" s="6">
        <f t="shared" si="580"/>
        <v>54095</v>
      </c>
      <c r="DF66" s="6">
        <f t="shared" si="580"/>
        <v>42095</v>
      </c>
      <c r="DG66" s="6">
        <f t="shared" si="580"/>
        <v>54095</v>
      </c>
      <c r="DH66" s="6">
        <f t="shared" si="580"/>
        <v>54095</v>
      </c>
      <c r="DI66" s="6">
        <f t="shared" si="580"/>
        <v>54095</v>
      </c>
      <c r="DJ66" s="6">
        <f t="shared" si="580"/>
        <v>54095</v>
      </c>
      <c r="DK66" s="6">
        <f t="shared" si="580"/>
        <v>42095</v>
      </c>
      <c r="DL66" s="6">
        <f t="shared" si="580"/>
        <v>46175</v>
      </c>
      <c r="DN66" s="3" t="s">
        <v>19</v>
      </c>
      <c r="DO66" s="10">
        <f t="shared" ref="DO66:ET66" si="581">SUM(DO17,DO24,DO31,DO44)</f>
        <v>-20252.884615384617</v>
      </c>
      <c r="DP66" s="10">
        <f t="shared" si="581"/>
        <v>-4139.0913461538466</v>
      </c>
      <c r="DQ66" s="10">
        <f t="shared" si="581"/>
        <v>-2552.8675893263535</v>
      </c>
      <c r="DR66" s="10">
        <f t="shared" si="581"/>
        <v>-4889.1137176788297</v>
      </c>
      <c r="DS66" s="10">
        <f t="shared" si="581"/>
        <v>-7633.6707849852619</v>
      </c>
      <c r="DT66" s="10">
        <f t="shared" si="581"/>
        <v>-3195.1808406099153</v>
      </c>
      <c r="DU66" s="10">
        <f t="shared" si="581"/>
        <v>-4783.5287193789318</v>
      </c>
      <c r="DV66" s="10">
        <f t="shared" si="581"/>
        <v>-5462.0458124351371</v>
      </c>
      <c r="DW66" s="10">
        <f t="shared" si="581"/>
        <v>1402.2258314597948</v>
      </c>
      <c r="DX66" s="10">
        <f t="shared" si="581"/>
        <v>-1589.3722776438008</v>
      </c>
      <c r="DY66" s="10">
        <f t="shared" si="581"/>
        <v>-468.44990008672903</v>
      </c>
      <c r="DZ66" s="10">
        <f t="shared" si="581"/>
        <v>-2241.7564349972399</v>
      </c>
      <c r="EA66" s="10">
        <f t="shared" si="581"/>
        <v>3861.2259009156769</v>
      </c>
      <c r="EB66" s="10">
        <f t="shared" si="581"/>
        <v>2072.5478137092614</v>
      </c>
      <c r="EC66" s="10">
        <f t="shared" si="581"/>
        <v>6404.4716695270727</v>
      </c>
      <c r="ED66" s="10">
        <f t="shared" si="581"/>
        <v>-2074.2244772974627</v>
      </c>
      <c r="EE66" s="10">
        <f t="shared" si="581"/>
        <v>8838.2175004552118</v>
      </c>
      <c r="EF66" s="10">
        <f t="shared" si="581"/>
        <v>10554.186997642162</v>
      </c>
      <c r="EG66" s="10">
        <f t="shared" si="581"/>
        <v>16245.955756371375</v>
      </c>
      <c r="EH66" s="10">
        <f t="shared" si="581"/>
        <v>23037.332795227063</v>
      </c>
      <c r="EI66" s="10">
        <f t="shared" si="581"/>
        <v>-1932.1890583755267</v>
      </c>
      <c r="EJ66" s="10">
        <f t="shared" si="581"/>
        <v>35288.03205848029</v>
      </c>
      <c r="EK66" s="10">
        <f t="shared" si="581"/>
        <v>34609.416057355673</v>
      </c>
      <c r="EL66" s="10">
        <f t="shared" si="581"/>
        <v>22021.618051994621</v>
      </c>
      <c r="EM66" s="10">
        <f t="shared" si="581"/>
        <v>33291.084010792198</v>
      </c>
      <c r="EN66" s="10">
        <f t="shared" si="581"/>
        <v>32650.870856738497</v>
      </c>
      <c r="EO66" s="10">
        <f t="shared" si="581"/>
        <v>32022.969494108918</v>
      </c>
      <c r="EP66" s="10">
        <f t="shared" si="581"/>
        <v>31407.14315768376</v>
      </c>
      <c r="EQ66" s="10">
        <f t="shared" si="581"/>
        <v>23970.034288807292</v>
      </c>
      <c r="ER66" s="10">
        <f t="shared" si="581"/>
        <v>30210.791180893291</v>
      </c>
      <c r="ES66" s="10">
        <f t="shared" si="581"/>
        <v>29629.814427414574</v>
      </c>
      <c r="ET66" s="10">
        <f t="shared" si="581"/>
        <v>29060.010303810457</v>
      </c>
      <c r="EU66" s="10">
        <f t="shared" ref="EU66:FL66" si="582">SUM(EU17,EU24,EU31,EU44)</f>
        <v>28501.163951814109</v>
      </c>
      <c r="EV66" s="10">
        <f t="shared" si="582"/>
        <v>21752.1814628582</v>
      </c>
      <c r="EW66" s="10">
        <f t="shared" si="582"/>
        <v>27415.505709566751</v>
      </c>
      <c r="EX66" s="10">
        <f t="shared" si="582"/>
        <v>26888.284445921236</v>
      </c>
      <c r="EY66" s="10">
        <f t="shared" si="582"/>
        <v>26371.202052730448</v>
      </c>
      <c r="EZ66" s="10">
        <f t="shared" si="582"/>
        <v>25864.063551716401</v>
      </c>
      <c r="FA66" s="10">
        <f t="shared" si="582"/>
        <v>19739.537820104444</v>
      </c>
      <c r="FB66" s="10">
        <f t="shared" si="582"/>
        <v>24878.856988910644</v>
      </c>
      <c r="FC66" s="10">
        <f t="shared" si="582"/>
        <v>24400.417431431597</v>
      </c>
      <c r="FD66" s="10">
        <f t="shared" si="582"/>
        <v>23931.178634673295</v>
      </c>
      <c r="FE66" s="10">
        <f t="shared" si="582"/>
        <v>23470.963660929578</v>
      </c>
      <c r="FF66" s="10">
        <f t="shared" si="582"/>
        <v>17913.116163390747</v>
      </c>
      <c r="FG66" s="10">
        <f t="shared" si="582"/>
        <v>22576.91437946666</v>
      </c>
      <c r="FH66" s="10">
        <f t="shared" si="582"/>
        <v>22142.74294909231</v>
      </c>
      <c r="FI66" s="10">
        <f t="shared" si="582"/>
        <v>21716.920969302068</v>
      </c>
      <c r="FJ66" s="10">
        <f t="shared" si="582"/>
        <v>21299.287873738565</v>
      </c>
      <c r="FK66" s="10">
        <f t="shared" si="582"/>
        <v>16255.686106101188</v>
      </c>
      <c r="FL66" s="10">
        <f t="shared" si="582"/>
        <v>17488.337553066944</v>
      </c>
      <c r="FM66" s="46"/>
      <c r="FO66" s="6">
        <f>SUM(DO66:FL66)/$C$5</f>
        <v>15159.398685676972</v>
      </c>
    </row>
    <row r="67" spans="2:171" ht="15" x14ac:dyDescent="0.25">
      <c r="B67" s="202" t="s">
        <v>69</v>
      </c>
      <c r="C67" s="203"/>
      <c r="D67" s="203"/>
      <c r="E67" s="203"/>
      <c r="F67" s="17"/>
      <c r="G67" s="17"/>
      <c r="H67" s="17"/>
      <c r="I67" s="16"/>
      <c r="J67" s="16"/>
      <c r="K67" s="84">
        <v>6000</v>
      </c>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4" t="s">
        <v>18</v>
      </c>
      <c r="BO67" s="6">
        <f>BO66</f>
        <v>-20650</v>
      </c>
      <c r="BP67" s="6">
        <f>BP66+BO67</f>
        <v>-24953</v>
      </c>
      <c r="BQ67" s="6">
        <f t="shared" ref="BQ67:CH67" si="583">BQ66+BP67</f>
        <v>-27659</v>
      </c>
      <c r="BR67" s="6">
        <f t="shared" si="583"/>
        <v>-32943</v>
      </c>
      <c r="BS67" s="6">
        <f t="shared" si="583"/>
        <v>-41355</v>
      </c>
      <c r="BT67" s="6">
        <f t="shared" si="583"/>
        <v>-44945</v>
      </c>
      <c r="BU67" s="6">
        <f t="shared" si="583"/>
        <v>-50425</v>
      </c>
      <c r="BV67" s="6">
        <f t="shared" si="583"/>
        <v>-56805</v>
      </c>
      <c r="BW67" s="6">
        <f t="shared" si="583"/>
        <v>-55135</v>
      </c>
      <c r="BX67" s="6">
        <f t="shared" si="583"/>
        <v>-57065</v>
      </c>
      <c r="BY67" s="6">
        <f t="shared" si="583"/>
        <v>-57645</v>
      </c>
      <c r="BZ67" s="6">
        <f t="shared" si="583"/>
        <v>-60475</v>
      </c>
      <c r="CA67" s="6">
        <f t="shared" si="583"/>
        <v>-55505</v>
      </c>
      <c r="CB67" s="6">
        <f t="shared" si="583"/>
        <v>-52785</v>
      </c>
      <c r="CC67" s="6">
        <f t="shared" si="583"/>
        <v>-44215</v>
      </c>
      <c r="CD67" s="6">
        <f t="shared" si="583"/>
        <v>-47045</v>
      </c>
      <c r="CE67" s="6">
        <f t="shared" si="583"/>
        <v>-34750</v>
      </c>
      <c r="CF67" s="6">
        <f t="shared" si="583"/>
        <v>-19780</v>
      </c>
      <c r="CG67" s="6">
        <f t="shared" si="583"/>
        <v>3715</v>
      </c>
      <c r="CH67" s="6">
        <f t="shared" si="583"/>
        <v>37685</v>
      </c>
      <c r="CI67" s="6">
        <f t="shared" ref="CI67" si="584">CI66+CH67</f>
        <v>34780</v>
      </c>
      <c r="CJ67" s="6">
        <f t="shared" ref="CJ67" si="585">CJ66+CI67</f>
        <v>88875</v>
      </c>
      <c r="CK67" s="6">
        <f t="shared" ref="CK67" si="586">CK66+CJ67</f>
        <v>142970</v>
      </c>
      <c r="CL67" s="6">
        <f t="shared" ref="CL67" si="587">CL66+CK67</f>
        <v>178065</v>
      </c>
      <c r="CM67" s="6">
        <f t="shared" ref="CM67" si="588">CM66+CL67</f>
        <v>232160</v>
      </c>
      <c r="CN67" s="6">
        <f t="shared" ref="CN67" si="589">CN66+CM67</f>
        <v>286255</v>
      </c>
      <c r="CO67" s="6">
        <f t="shared" ref="CO67" si="590">CO66+CN67</f>
        <v>340350</v>
      </c>
      <c r="CP67" s="6">
        <f t="shared" ref="CP67" si="591">CP66+CO67</f>
        <v>394445</v>
      </c>
      <c r="CQ67" s="6">
        <f t="shared" ref="CQ67" si="592">CQ66+CP67</f>
        <v>436540</v>
      </c>
      <c r="CR67" s="6">
        <f t="shared" ref="CR67" si="593">CR66+CQ67</f>
        <v>490635</v>
      </c>
      <c r="CS67" s="6">
        <f t="shared" ref="CS67" si="594">CS66+CR67</f>
        <v>544730</v>
      </c>
      <c r="CT67" s="6">
        <f t="shared" ref="CT67" si="595">CT66+CS67</f>
        <v>598825</v>
      </c>
      <c r="CU67" s="6">
        <f t="shared" ref="CU67" si="596">CU66+CT67</f>
        <v>652920</v>
      </c>
      <c r="CV67" s="6">
        <f t="shared" ref="CV67" si="597">CV66+CU67</f>
        <v>695015</v>
      </c>
      <c r="CW67" s="6">
        <f t="shared" ref="CW67" si="598">CW66+CV67</f>
        <v>749110</v>
      </c>
      <c r="CX67" s="6">
        <f t="shared" ref="CX67" si="599">CX66+CW67</f>
        <v>803205</v>
      </c>
      <c r="CY67" s="6">
        <f t="shared" ref="CY67" si="600">CY66+CX67</f>
        <v>857300</v>
      </c>
      <c r="CZ67" s="6">
        <f t="shared" ref="CZ67" si="601">CZ66+CY67</f>
        <v>911395</v>
      </c>
      <c r="DA67" s="6">
        <f t="shared" ref="DA67" si="602">DA66+CZ67</f>
        <v>953490</v>
      </c>
      <c r="DB67" s="6">
        <f t="shared" ref="DB67" si="603">DB66+DA67</f>
        <v>1007585</v>
      </c>
      <c r="DC67" s="6">
        <f t="shared" ref="DC67" si="604">DC66+DB67</f>
        <v>1061680</v>
      </c>
      <c r="DD67" s="6">
        <f t="shared" ref="DD67" si="605">DD66+DC67</f>
        <v>1115775</v>
      </c>
      <c r="DE67" s="6">
        <f t="shared" ref="DE67" si="606">DE66+DD67</f>
        <v>1169870</v>
      </c>
      <c r="DF67" s="6">
        <f t="shared" ref="DF67" si="607">DF66+DE67</f>
        <v>1211965</v>
      </c>
      <c r="DG67" s="6">
        <f t="shared" ref="DG67" si="608">DG66+DF67</f>
        <v>1266060</v>
      </c>
      <c r="DH67" s="6">
        <f t="shared" ref="DH67" si="609">DH66+DG67</f>
        <v>1320155</v>
      </c>
      <c r="DI67" s="6">
        <f t="shared" ref="DI67" si="610">DI66+DH67</f>
        <v>1374250</v>
      </c>
      <c r="DJ67" s="6">
        <f t="shared" ref="DJ67" si="611">DJ66+DI67</f>
        <v>1428345</v>
      </c>
      <c r="DK67" s="6">
        <f t="shared" ref="DK67" si="612">DK66+DJ67</f>
        <v>1470440</v>
      </c>
      <c r="DL67" s="6">
        <f t="shared" ref="DL67" si="613">DL66+DK67</f>
        <v>1516615</v>
      </c>
      <c r="DN67" s="3" t="s">
        <v>20</v>
      </c>
      <c r="DO67" s="10">
        <f>BO67*(1+$C$8)^-BO$16</f>
        <v>-20252.884615384617</v>
      </c>
      <c r="DP67" s="10">
        <f>DP66+DO67</f>
        <v>-24391.975961538465</v>
      </c>
      <c r="DQ67" s="10">
        <f t="shared" ref="DQ67:EH67" si="614">DQ66+DP67</f>
        <v>-26944.843550864818</v>
      </c>
      <c r="DR67" s="10">
        <f t="shared" si="614"/>
        <v>-31833.957268543647</v>
      </c>
      <c r="DS67" s="10">
        <f t="shared" si="614"/>
        <v>-39467.628053528912</v>
      </c>
      <c r="DT67" s="10">
        <f t="shared" si="614"/>
        <v>-42662.808894138827</v>
      </c>
      <c r="DU67" s="10">
        <f t="shared" si="614"/>
        <v>-47446.33761351776</v>
      </c>
      <c r="DV67" s="10">
        <f t="shared" si="614"/>
        <v>-52908.383425952896</v>
      </c>
      <c r="DW67" s="10">
        <f t="shared" si="614"/>
        <v>-51506.157594493103</v>
      </c>
      <c r="DX67" s="10">
        <f t="shared" si="614"/>
        <v>-53095.529872136904</v>
      </c>
      <c r="DY67" s="10">
        <f t="shared" si="614"/>
        <v>-53563.979772223633</v>
      </c>
      <c r="DZ67" s="10">
        <f t="shared" si="614"/>
        <v>-55805.736207220871</v>
      </c>
      <c r="EA67" s="10">
        <f t="shared" si="614"/>
        <v>-51944.510306305194</v>
      </c>
      <c r="EB67" s="10">
        <f t="shared" si="614"/>
        <v>-49871.962492595936</v>
      </c>
      <c r="EC67" s="10">
        <f t="shared" si="614"/>
        <v>-43467.49082306886</v>
      </c>
      <c r="ED67" s="10">
        <f t="shared" si="614"/>
        <v>-45541.715300366326</v>
      </c>
      <c r="EE67" s="10">
        <f t="shared" si="614"/>
        <v>-36703.497799911114</v>
      </c>
      <c r="EF67" s="10">
        <f t="shared" si="614"/>
        <v>-26149.310802268952</v>
      </c>
      <c r="EG67" s="10">
        <f t="shared" si="614"/>
        <v>-9903.3550458975769</v>
      </c>
      <c r="EH67" s="10">
        <f t="shared" si="614"/>
        <v>13133.977749329486</v>
      </c>
      <c r="EI67" s="10">
        <f t="shared" ref="EI67" si="615">EI66+EH67</f>
        <v>11201.788690953959</v>
      </c>
      <c r="EJ67" s="10">
        <f t="shared" ref="EJ67" si="616">EJ66+EI67</f>
        <v>46489.82074943425</v>
      </c>
      <c r="EK67" s="10">
        <f t="shared" ref="EK67" si="617">EK66+EJ67</f>
        <v>81099.236806789922</v>
      </c>
      <c r="EL67" s="10">
        <f t="shared" ref="EL67" si="618">EL66+EK67</f>
        <v>103120.85485878454</v>
      </c>
      <c r="EM67" s="10">
        <f t="shared" ref="EM67" si="619">EM66+EL67</f>
        <v>136411.93886957673</v>
      </c>
      <c r="EN67" s="10">
        <f t="shared" ref="EN67" si="620">EN66+EM67</f>
        <v>169062.80972631523</v>
      </c>
      <c r="EO67" s="10">
        <f t="shared" ref="EO67" si="621">EO66+EN67</f>
        <v>201085.77922042416</v>
      </c>
      <c r="EP67" s="10">
        <f t="shared" ref="EP67" si="622">EP66+EO67</f>
        <v>232492.92237810791</v>
      </c>
      <c r="EQ67" s="10">
        <f t="shared" ref="EQ67" si="623">EQ66+EP67</f>
        <v>256462.95666691521</v>
      </c>
      <c r="ER67" s="10">
        <f t="shared" ref="ER67" si="624">ER66+EQ67</f>
        <v>286673.74784780852</v>
      </c>
      <c r="ES67" s="10">
        <f t="shared" ref="ES67" si="625">ES66+ER67</f>
        <v>316303.56227522308</v>
      </c>
      <c r="ET67" s="10">
        <f t="shared" ref="ET67" si="626">ET66+ES67</f>
        <v>345363.57257903356</v>
      </c>
      <c r="EU67" s="10">
        <f t="shared" ref="EU67" si="627">EU66+ET67</f>
        <v>373864.73653084767</v>
      </c>
      <c r="EV67" s="10">
        <f t="shared" ref="EV67" si="628">EV66+EU67</f>
        <v>395616.91799370589</v>
      </c>
      <c r="EW67" s="10">
        <f t="shared" ref="EW67" si="629">EW66+EV67</f>
        <v>423032.42370327265</v>
      </c>
      <c r="EX67" s="10">
        <f t="shared" ref="EX67" si="630">EX66+EW67</f>
        <v>449920.7081491939</v>
      </c>
      <c r="EY67" s="10">
        <f t="shared" ref="EY67" si="631">EY66+EX67</f>
        <v>476291.91020192433</v>
      </c>
      <c r="EZ67" s="10">
        <f t="shared" ref="EZ67" si="632">EZ66+EY67</f>
        <v>502155.97375364072</v>
      </c>
      <c r="FA67" s="10">
        <f t="shared" ref="FA67" si="633">FA66+EZ67</f>
        <v>521895.51157374517</v>
      </c>
      <c r="FB67" s="10">
        <f t="shared" ref="FB67" si="634">FB66+FA67</f>
        <v>546774.36856265576</v>
      </c>
      <c r="FC67" s="10">
        <f t="shared" ref="FC67" si="635">FC66+FB67</f>
        <v>571174.78599408735</v>
      </c>
      <c r="FD67" s="10">
        <f t="shared" ref="FD67" si="636">FD66+FC67</f>
        <v>595105.96462876059</v>
      </c>
      <c r="FE67" s="10">
        <f t="shared" ref="FE67" si="637">FE66+FD67</f>
        <v>618576.92828969017</v>
      </c>
      <c r="FF67" s="10">
        <f t="shared" ref="FF67" si="638">FF66+FE67</f>
        <v>636490.04445308098</v>
      </c>
      <c r="FG67" s="10">
        <f t="shared" ref="FG67" si="639">FG66+FF67</f>
        <v>659066.95883254765</v>
      </c>
      <c r="FH67" s="10">
        <f t="shared" ref="FH67" si="640">FH66+FG67</f>
        <v>681209.70178163995</v>
      </c>
      <c r="FI67" s="10">
        <f t="shared" ref="FI67" si="641">FI66+FH67</f>
        <v>702926.62275094201</v>
      </c>
      <c r="FJ67" s="10">
        <f t="shared" ref="FJ67" si="642">FJ66+FI67</f>
        <v>724225.91062468057</v>
      </c>
      <c r="FK67" s="10">
        <f t="shared" ref="FK67" si="643">FK66+FJ67</f>
        <v>740481.59673078172</v>
      </c>
      <c r="FL67" s="10">
        <f t="shared" ref="FL67" si="644">FL66+FK67</f>
        <v>757969.93428384862</v>
      </c>
      <c r="FO67" s="97">
        <f>FL67/$C$50</f>
        <v>7814.1230338541091</v>
      </c>
    </row>
    <row r="68" spans="2:171" ht="15" x14ac:dyDescent="0.25">
      <c r="B68" s="204" t="s">
        <v>68</v>
      </c>
      <c r="C68" s="205"/>
      <c r="D68" s="205"/>
      <c r="E68" s="205"/>
      <c r="F68" s="30"/>
      <c r="G68" s="30"/>
      <c r="H68" s="30"/>
      <c r="I68" s="30"/>
      <c r="J68" s="30"/>
      <c r="K68" s="41">
        <f>FO71</f>
        <v>3802.1088072600151</v>
      </c>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row>
    <row r="69" spans="2:171" x14ac:dyDescent="0.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4" t="s">
        <v>65</v>
      </c>
      <c r="BO69" s="6">
        <f>SUM(BO66:DL66)/$C$5</f>
        <v>30332.3</v>
      </c>
      <c r="BP69" s="6">
        <f>BO69</f>
        <v>30332.3</v>
      </c>
      <c r="BQ69" s="6">
        <f t="shared" ref="BQ69:DK69" si="645">BP69</f>
        <v>30332.3</v>
      </c>
      <c r="BR69" s="6">
        <f t="shared" si="645"/>
        <v>30332.3</v>
      </c>
      <c r="BS69" s="6">
        <f t="shared" si="645"/>
        <v>30332.3</v>
      </c>
      <c r="BT69" s="6">
        <f t="shared" si="645"/>
        <v>30332.3</v>
      </c>
      <c r="BU69" s="6">
        <f t="shared" si="645"/>
        <v>30332.3</v>
      </c>
      <c r="BV69" s="6">
        <f t="shared" si="645"/>
        <v>30332.3</v>
      </c>
      <c r="BW69" s="6">
        <f t="shared" si="645"/>
        <v>30332.3</v>
      </c>
      <c r="BX69" s="6">
        <f t="shared" si="645"/>
        <v>30332.3</v>
      </c>
      <c r="BY69" s="6">
        <f t="shared" si="645"/>
        <v>30332.3</v>
      </c>
      <c r="BZ69" s="6">
        <f t="shared" si="645"/>
        <v>30332.3</v>
      </c>
      <c r="CA69" s="6">
        <f t="shared" si="645"/>
        <v>30332.3</v>
      </c>
      <c r="CB69" s="6">
        <f t="shared" si="645"/>
        <v>30332.3</v>
      </c>
      <c r="CC69" s="6">
        <f t="shared" si="645"/>
        <v>30332.3</v>
      </c>
      <c r="CD69" s="6">
        <f t="shared" si="645"/>
        <v>30332.3</v>
      </c>
      <c r="CE69" s="6">
        <f t="shared" si="645"/>
        <v>30332.3</v>
      </c>
      <c r="CF69" s="6">
        <f t="shared" si="645"/>
        <v>30332.3</v>
      </c>
      <c r="CG69" s="6">
        <f t="shared" si="645"/>
        <v>30332.3</v>
      </c>
      <c r="CH69" s="6">
        <f t="shared" si="645"/>
        <v>30332.3</v>
      </c>
      <c r="CI69" s="6">
        <f t="shared" si="645"/>
        <v>30332.3</v>
      </c>
      <c r="CJ69" s="6">
        <f t="shared" si="645"/>
        <v>30332.3</v>
      </c>
      <c r="CK69" s="6">
        <f t="shared" si="645"/>
        <v>30332.3</v>
      </c>
      <c r="CL69" s="6">
        <f t="shared" si="645"/>
        <v>30332.3</v>
      </c>
      <c r="CM69" s="6">
        <f t="shared" si="645"/>
        <v>30332.3</v>
      </c>
      <c r="CN69" s="6">
        <f t="shared" si="645"/>
        <v>30332.3</v>
      </c>
      <c r="CO69" s="6">
        <f t="shared" si="645"/>
        <v>30332.3</v>
      </c>
      <c r="CP69" s="6">
        <f t="shared" si="645"/>
        <v>30332.3</v>
      </c>
      <c r="CQ69" s="6">
        <f t="shared" si="645"/>
        <v>30332.3</v>
      </c>
      <c r="CR69" s="6">
        <f t="shared" si="645"/>
        <v>30332.3</v>
      </c>
      <c r="CS69" s="6">
        <f t="shared" si="645"/>
        <v>30332.3</v>
      </c>
      <c r="CT69" s="6">
        <f t="shared" si="645"/>
        <v>30332.3</v>
      </c>
      <c r="CU69" s="6">
        <f t="shared" si="645"/>
        <v>30332.3</v>
      </c>
      <c r="CV69" s="6">
        <f t="shared" si="645"/>
        <v>30332.3</v>
      </c>
      <c r="CW69" s="6">
        <f t="shared" si="645"/>
        <v>30332.3</v>
      </c>
      <c r="CX69" s="6">
        <f t="shared" si="645"/>
        <v>30332.3</v>
      </c>
      <c r="CY69" s="6">
        <f t="shared" si="645"/>
        <v>30332.3</v>
      </c>
      <c r="CZ69" s="6">
        <f t="shared" si="645"/>
        <v>30332.3</v>
      </c>
      <c r="DA69" s="6">
        <f t="shared" si="645"/>
        <v>30332.3</v>
      </c>
      <c r="DB69" s="6">
        <f t="shared" si="645"/>
        <v>30332.3</v>
      </c>
      <c r="DC69" s="6">
        <f t="shared" si="645"/>
        <v>30332.3</v>
      </c>
      <c r="DD69" s="6">
        <f t="shared" si="645"/>
        <v>30332.3</v>
      </c>
      <c r="DE69" s="6">
        <f t="shared" si="645"/>
        <v>30332.3</v>
      </c>
      <c r="DF69" s="6">
        <f t="shared" si="645"/>
        <v>30332.3</v>
      </c>
      <c r="DG69" s="6">
        <f t="shared" si="645"/>
        <v>30332.3</v>
      </c>
      <c r="DH69" s="6">
        <f t="shared" si="645"/>
        <v>30332.3</v>
      </c>
      <c r="DI69" s="6">
        <f t="shared" si="645"/>
        <v>30332.3</v>
      </c>
      <c r="DJ69" s="6">
        <f t="shared" si="645"/>
        <v>30332.3</v>
      </c>
      <c r="DK69" s="6">
        <f t="shared" si="645"/>
        <v>30332.3</v>
      </c>
      <c r="DL69" s="6">
        <f>DK69</f>
        <v>30332.3</v>
      </c>
      <c r="DN69" s="3" t="s">
        <v>66</v>
      </c>
      <c r="DO69" s="40">
        <f t="shared" ref="DO69:ET69" si="646">$FO$69</f>
        <v>15159.39868567697</v>
      </c>
      <c r="DP69" s="40">
        <f t="shared" si="646"/>
        <v>15159.39868567697</v>
      </c>
      <c r="DQ69" s="40">
        <f t="shared" si="646"/>
        <v>15159.39868567697</v>
      </c>
      <c r="DR69" s="40">
        <f t="shared" si="646"/>
        <v>15159.39868567697</v>
      </c>
      <c r="DS69" s="40">
        <f t="shared" si="646"/>
        <v>15159.39868567697</v>
      </c>
      <c r="DT69" s="40">
        <f t="shared" si="646"/>
        <v>15159.39868567697</v>
      </c>
      <c r="DU69" s="40">
        <f t="shared" si="646"/>
        <v>15159.39868567697</v>
      </c>
      <c r="DV69" s="40">
        <f t="shared" si="646"/>
        <v>15159.39868567697</v>
      </c>
      <c r="DW69" s="40">
        <f t="shared" si="646"/>
        <v>15159.39868567697</v>
      </c>
      <c r="DX69" s="40">
        <f t="shared" si="646"/>
        <v>15159.39868567697</v>
      </c>
      <c r="DY69" s="40">
        <f t="shared" si="646"/>
        <v>15159.39868567697</v>
      </c>
      <c r="DZ69" s="40">
        <f t="shared" si="646"/>
        <v>15159.39868567697</v>
      </c>
      <c r="EA69" s="40">
        <f t="shared" si="646"/>
        <v>15159.39868567697</v>
      </c>
      <c r="EB69" s="40">
        <f t="shared" si="646"/>
        <v>15159.39868567697</v>
      </c>
      <c r="EC69" s="40">
        <f t="shared" si="646"/>
        <v>15159.39868567697</v>
      </c>
      <c r="ED69" s="40">
        <f t="shared" si="646"/>
        <v>15159.39868567697</v>
      </c>
      <c r="EE69" s="40">
        <f t="shared" si="646"/>
        <v>15159.39868567697</v>
      </c>
      <c r="EF69" s="40">
        <f t="shared" si="646"/>
        <v>15159.39868567697</v>
      </c>
      <c r="EG69" s="40">
        <f t="shared" si="646"/>
        <v>15159.39868567697</v>
      </c>
      <c r="EH69" s="40">
        <f t="shared" si="646"/>
        <v>15159.39868567697</v>
      </c>
      <c r="EI69" s="40">
        <f t="shared" si="646"/>
        <v>15159.39868567697</v>
      </c>
      <c r="EJ69" s="40">
        <f t="shared" si="646"/>
        <v>15159.39868567697</v>
      </c>
      <c r="EK69" s="40">
        <f t="shared" si="646"/>
        <v>15159.39868567697</v>
      </c>
      <c r="EL69" s="40">
        <f t="shared" si="646"/>
        <v>15159.39868567697</v>
      </c>
      <c r="EM69" s="40">
        <f t="shared" si="646"/>
        <v>15159.39868567697</v>
      </c>
      <c r="EN69" s="40">
        <f t="shared" si="646"/>
        <v>15159.39868567697</v>
      </c>
      <c r="EO69" s="40">
        <f t="shared" si="646"/>
        <v>15159.39868567697</v>
      </c>
      <c r="EP69" s="40">
        <f t="shared" si="646"/>
        <v>15159.39868567697</v>
      </c>
      <c r="EQ69" s="40">
        <f t="shared" si="646"/>
        <v>15159.39868567697</v>
      </c>
      <c r="ER69" s="40">
        <f t="shared" si="646"/>
        <v>15159.39868567697</v>
      </c>
      <c r="ES69" s="40">
        <f t="shared" si="646"/>
        <v>15159.39868567697</v>
      </c>
      <c r="ET69" s="40">
        <f t="shared" si="646"/>
        <v>15159.39868567697</v>
      </c>
      <c r="EU69" s="40">
        <f t="shared" ref="EU69:FL69" si="647">$FO$69</f>
        <v>15159.39868567697</v>
      </c>
      <c r="EV69" s="40">
        <f t="shared" si="647"/>
        <v>15159.39868567697</v>
      </c>
      <c r="EW69" s="40">
        <f t="shared" si="647"/>
        <v>15159.39868567697</v>
      </c>
      <c r="EX69" s="40">
        <f t="shared" si="647"/>
        <v>15159.39868567697</v>
      </c>
      <c r="EY69" s="40">
        <f t="shared" si="647"/>
        <v>15159.39868567697</v>
      </c>
      <c r="EZ69" s="40">
        <f t="shared" si="647"/>
        <v>15159.39868567697</v>
      </c>
      <c r="FA69" s="40">
        <f t="shared" si="647"/>
        <v>15159.39868567697</v>
      </c>
      <c r="FB69" s="40">
        <f t="shared" si="647"/>
        <v>15159.39868567697</v>
      </c>
      <c r="FC69" s="40">
        <f t="shared" si="647"/>
        <v>15159.39868567697</v>
      </c>
      <c r="FD69" s="40">
        <f t="shared" si="647"/>
        <v>15159.39868567697</v>
      </c>
      <c r="FE69" s="40">
        <f t="shared" si="647"/>
        <v>15159.39868567697</v>
      </c>
      <c r="FF69" s="40">
        <f t="shared" si="647"/>
        <v>15159.39868567697</v>
      </c>
      <c r="FG69" s="40">
        <f t="shared" si="647"/>
        <v>15159.39868567697</v>
      </c>
      <c r="FH69" s="40">
        <f t="shared" si="647"/>
        <v>15159.39868567697</v>
      </c>
      <c r="FI69" s="40">
        <f t="shared" si="647"/>
        <v>15159.39868567697</v>
      </c>
      <c r="FJ69" s="40">
        <f t="shared" si="647"/>
        <v>15159.39868567697</v>
      </c>
      <c r="FK69" s="40">
        <f t="shared" si="647"/>
        <v>15159.39868567697</v>
      </c>
      <c r="FL69" s="40">
        <f t="shared" si="647"/>
        <v>15159.39868567697</v>
      </c>
      <c r="FO69" s="6">
        <f>SUM(FO17:FO64)</f>
        <v>15159.39868567697</v>
      </c>
    </row>
    <row r="70" spans="2:171" ht="15" x14ac:dyDescent="0.25">
      <c r="D70" s="37"/>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3" t="s">
        <v>78</v>
      </c>
      <c r="BO70" s="8">
        <f>BO66</f>
        <v>-20650</v>
      </c>
      <c r="BP70" s="8">
        <f>AVERAGE($BO$66:BP66)</f>
        <v>-12476.5</v>
      </c>
      <c r="BQ70" s="8">
        <f>AVERAGE($BO$66:BQ66)</f>
        <v>-9219.6666666666661</v>
      </c>
      <c r="BR70" s="8">
        <f>AVERAGE($BO$66:BR66)</f>
        <v>-8235.75</v>
      </c>
      <c r="BS70" s="8">
        <f>AVERAGE($BO$66:BS66)</f>
        <v>-8271</v>
      </c>
      <c r="BT70" s="8">
        <f>AVERAGE($BO$66:BT66)</f>
        <v>-7490.833333333333</v>
      </c>
      <c r="BU70" s="8">
        <f>AVERAGE($BO$66:BU66)</f>
        <v>-7203.5714285714284</v>
      </c>
      <c r="BV70" s="8">
        <f>AVERAGE($BO$66:BV66)</f>
        <v>-7100.625</v>
      </c>
      <c r="BW70" s="8">
        <f>AVERAGE($BO$66:BW66)</f>
        <v>-6126.1111111111113</v>
      </c>
      <c r="BX70" s="8">
        <f>AVERAGE($BO$66:BX66)</f>
        <v>-5706.5</v>
      </c>
      <c r="BY70" s="8">
        <f>AVERAGE($BO$66:BY66)</f>
        <v>-5240.454545454545</v>
      </c>
      <c r="BZ70" s="8">
        <f>AVERAGE($BO$66:BZ66)</f>
        <v>-5039.583333333333</v>
      </c>
      <c r="CA70" s="8">
        <f>AVERAGE($BO$66:CA66)</f>
        <v>-4269.6153846153848</v>
      </c>
      <c r="CB70" s="8">
        <f>AVERAGE($BO$66:CB66)</f>
        <v>-3770.3571428571427</v>
      </c>
      <c r="CC70" s="8">
        <f>AVERAGE($BO$66:CC66)</f>
        <v>-2947.6666666666665</v>
      </c>
      <c r="CD70" s="8">
        <f>AVERAGE($BO$66:CD66)</f>
        <v>-2940.3125</v>
      </c>
      <c r="CE70" s="8">
        <f>AVERAGE($BO$66:CE66)</f>
        <v>-2044.1176470588234</v>
      </c>
      <c r="CF70" s="8">
        <f>AVERAGE($BO$66:CF66)</f>
        <v>-1098.8888888888889</v>
      </c>
      <c r="CG70" s="8">
        <f>AVERAGE($BO$66:CG66)</f>
        <v>195.52631578947367</v>
      </c>
      <c r="CH70" s="8">
        <f>AVERAGE($BO$66:CH66)</f>
        <v>1884.25</v>
      </c>
      <c r="CI70" s="8">
        <f>AVERAGE($BO$66:CI66)</f>
        <v>1656.1904761904761</v>
      </c>
      <c r="CJ70" s="8">
        <f>AVERAGE($BO$66:CJ66)</f>
        <v>4039.7727272727275</v>
      </c>
      <c r="CK70" s="8">
        <f>AVERAGE($BO$66:CK66)</f>
        <v>6216.086956521739</v>
      </c>
      <c r="CL70" s="8">
        <f>AVERAGE($BO$66:CL66)</f>
        <v>7419.375</v>
      </c>
      <c r="CM70" s="8">
        <f>AVERAGE($BO$66:CM66)</f>
        <v>9286.4</v>
      </c>
      <c r="CN70" s="8">
        <f>AVERAGE($BO$66:CN66)</f>
        <v>11009.807692307691</v>
      </c>
      <c r="CO70" s="8">
        <f>AVERAGE($BO$66:CO66)</f>
        <v>12605.555555555555</v>
      </c>
      <c r="CP70" s="8">
        <f>AVERAGE($BO$66:CP66)</f>
        <v>14087.321428571429</v>
      </c>
      <c r="CQ70" s="8">
        <f>AVERAGE($BO$66:CQ66)</f>
        <v>15053.103448275862</v>
      </c>
      <c r="CR70" s="8">
        <f>AVERAGE($BO$66:CR66)</f>
        <v>16354.5</v>
      </c>
      <c r="CS70" s="8">
        <f>AVERAGE($BO$66:CS66)</f>
        <v>17571.935483870966</v>
      </c>
      <c r="CT70" s="8">
        <f>AVERAGE($BO$66:CT66)</f>
        <v>18713.28125</v>
      </c>
      <c r="CU70" s="8">
        <f>AVERAGE($BO$66:CU66)</f>
        <v>19785.454545454544</v>
      </c>
      <c r="CV70" s="8">
        <f>AVERAGE($BO$66:CV66)</f>
        <v>20441.617647058825</v>
      </c>
      <c r="CW70" s="8">
        <f>AVERAGE($BO$66:CW66)</f>
        <v>21403.142857142859</v>
      </c>
      <c r="CX70" s="8">
        <f>AVERAGE($BO$66:CX66)</f>
        <v>22311.25</v>
      </c>
      <c r="CY70" s="8">
        <f>AVERAGE($BO$66:CY66)</f>
        <v>23170.27027027027</v>
      </c>
      <c r="CZ70" s="8">
        <f>AVERAGE($BO$66:CZ66)</f>
        <v>23984.07894736842</v>
      </c>
      <c r="DA70" s="8">
        <f>AVERAGE($BO$66:DA66)</f>
        <v>24448.461538461539</v>
      </c>
      <c r="DB70" s="8">
        <f>AVERAGE($BO$66:DB66)</f>
        <v>25189.625</v>
      </c>
      <c r="DC70" s="8">
        <f>AVERAGE($BO$66:DC66)</f>
        <v>25894.634146341465</v>
      </c>
      <c r="DD70" s="8">
        <f>AVERAGE($BO$66:DD66)</f>
        <v>26566.071428571428</v>
      </c>
      <c r="DE70" s="8">
        <f>AVERAGE($BO$66:DE66)</f>
        <v>27206.279069767443</v>
      </c>
      <c r="DF70" s="8">
        <f>AVERAGE($BO$66:DF66)</f>
        <v>27544.659090909092</v>
      </c>
      <c r="DG70" s="8">
        <f>AVERAGE($BO$66:DG66)</f>
        <v>28134.666666666668</v>
      </c>
      <c r="DH70" s="8">
        <f>AVERAGE($BO$66:DH66)</f>
        <v>28699.021739130436</v>
      </c>
      <c r="DI70" s="8">
        <f>AVERAGE($BO$66:DI66)</f>
        <v>29239.361702127659</v>
      </c>
      <c r="DJ70" s="8">
        <f>AVERAGE($BO$66:DJ66)</f>
        <v>29757.1875</v>
      </c>
      <c r="DK70" s="8">
        <f>AVERAGE($BO$66:DK66)</f>
        <v>30008.979591836734</v>
      </c>
      <c r="DL70" s="8">
        <f>AVERAGE($BO$66:DL66)</f>
        <v>30332.3</v>
      </c>
      <c r="DN70" s="3" t="s">
        <v>77</v>
      </c>
      <c r="DO70" s="6">
        <f>DO66</f>
        <v>-20252.884615384617</v>
      </c>
      <c r="DP70" s="40">
        <f>AVERAGE($DO$66:DP66)</f>
        <v>-12195.987980769232</v>
      </c>
      <c r="DQ70" s="40">
        <f>AVERAGE($DO$66:DQ66)</f>
        <v>-8981.61451695494</v>
      </c>
      <c r="DR70" s="40">
        <f>AVERAGE($DO$66:DR66)</f>
        <v>-7958.4893171359117</v>
      </c>
      <c r="DS70" s="40">
        <f>AVERAGE($DO$66:DS66)</f>
        <v>-7893.5256107057821</v>
      </c>
      <c r="DT70" s="40">
        <f>AVERAGE($DO$66:DT66)</f>
        <v>-7110.4681490231378</v>
      </c>
      <c r="DU70" s="40">
        <f>AVERAGE($DO$66:DU66)</f>
        <v>-6778.0482305025371</v>
      </c>
      <c r="DV70" s="40">
        <f>AVERAGE($DO$66:DV66)</f>
        <v>-6613.547928244112</v>
      </c>
      <c r="DW70" s="40">
        <f>AVERAGE($DO$66:DW66)</f>
        <v>-5722.9063993881227</v>
      </c>
      <c r="DX70" s="40">
        <f>AVERAGE($DO$66:DX66)</f>
        <v>-5309.5529872136904</v>
      </c>
      <c r="DY70" s="40">
        <f>AVERAGE($DO$66:DY66)</f>
        <v>-4869.4527065657849</v>
      </c>
      <c r="DZ70" s="40">
        <f>AVERAGE($DO$66:DZ66)</f>
        <v>-4650.4780172684059</v>
      </c>
      <c r="EA70" s="40">
        <f>AVERAGE($DO$66:EA66)</f>
        <v>-3995.7315620234763</v>
      </c>
      <c r="EB70" s="40">
        <f>AVERAGE($DO$66:EB66)</f>
        <v>-3562.2830351854241</v>
      </c>
      <c r="EC70" s="40">
        <f>AVERAGE($DO$66:EC66)</f>
        <v>-2897.832721537924</v>
      </c>
      <c r="ED70" s="40">
        <f>AVERAGE($DO$66:ED66)</f>
        <v>-2846.3572062728954</v>
      </c>
      <c r="EE70" s="40">
        <f>AVERAGE($DO$66:EE66)</f>
        <v>-2159.0292823477125</v>
      </c>
      <c r="EF70" s="40">
        <f>AVERAGE($DO$66:EF66)</f>
        <v>-1452.7394890149417</v>
      </c>
      <c r="EG70" s="40">
        <f>AVERAGE($DO$66:EG66)</f>
        <v>-521.22921294197772</v>
      </c>
      <c r="EH70" s="40">
        <f>AVERAGE($DO$66:EH66)</f>
        <v>656.69888746647428</v>
      </c>
      <c r="EI70" s="40">
        <f>AVERAGE($DO$66:EI66)</f>
        <v>533.41850909304571</v>
      </c>
      <c r="EJ70" s="40">
        <f>AVERAGE($DO$66:EJ66)</f>
        <v>2113.1736704288296</v>
      </c>
      <c r="EK70" s="40">
        <f>AVERAGE($DO$66:EK66)</f>
        <v>3526.0537742082574</v>
      </c>
      <c r="EL70" s="40">
        <f>AVERAGE($DO$66:EL66)</f>
        <v>4296.7022857826896</v>
      </c>
      <c r="EM70" s="40">
        <f>AVERAGE($DO$66:EM66)</f>
        <v>5456.4775547830686</v>
      </c>
      <c r="EN70" s="40">
        <f>AVERAGE($DO$66:EN66)</f>
        <v>6502.4157587044319</v>
      </c>
      <c r="EO70" s="40">
        <f>AVERAGE($DO$66:EO66)</f>
        <v>7447.6214526083022</v>
      </c>
      <c r="EP70" s="40">
        <f>AVERAGE($DO$66:EP66)</f>
        <v>8303.3186563609961</v>
      </c>
      <c r="EQ70" s="40">
        <f>AVERAGE($DO$66:EQ66)</f>
        <v>8843.5502298936281</v>
      </c>
      <c r="ER70" s="40">
        <f>AVERAGE($DO$66:ER66)</f>
        <v>9555.79159492695</v>
      </c>
      <c r="ES70" s="40">
        <f>AVERAGE($DO$66:ES66)</f>
        <v>10203.340718555582</v>
      </c>
      <c r="ET70" s="40">
        <f>AVERAGE($DO$66:ET66)</f>
        <v>10792.611643094799</v>
      </c>
      <c r="EU70" s="40">
        <f>AVERAGE($DO$66:EU66)</f>
        <v>11329.234440328717</v>
      </c>
      <c r="EV70" s="40">
        <f>AVERAGE($DO$66:EV66)</f>
        <v>11635.791705697233</v>
      </c>
      <c r="EW70" s="40">
        <f>AVERAGE($DO$66:EW66)</f>
        <v>12086.640677236361</v>
      </c>
      <c r="EX70" s="40">
        <f>AVERAGE($DO$66:EX66)</f>
        <v>12497.797448588719</v>
      </c>
      <c r="EY70" s="40">
        <f>AVERAGE($DO$66:EY66)</f>
        <v>12872.754329781739</v>
      </c>
      <c r="EZ70" s="40">
        <f>AVERAGE($DO$66:EZ66)</f>
        <v>13214.630888253703</v>
      </c>
      <c r="FA70" s="40">
        <f>AVERAGE($DO$66:FA66)</f>
        <v>13381.936194198594</v>
      </c>
      <c r="FB70" s="40">
        <f>AVERAGE($DO$66:FB66)</f>
        <v>13669.359214066393</v>
      </c>
      <c r="FC70" s="40">
        <f>AVERAGE($DO$66:FC66)</f>
        <v>13931.092341319203</v>
      </c>
      <c r="FD70" s="40">
        <f>AVERAGE($DO$66:FD66)</f>
        <v>14169.189634018108</v>
      </c>
      <c r="FE70" s="40">
        <f>AVERAGE($DO$66:FE66)</f>
        <v>14385.509960225352</v>
      </c>
      <c r="FF70" s="40">
        <f>AVERAGE($DO$66:FF66)</f>
        <v>14465.682828479114</v>
      </c>
      <c r="FG70" s="40">
        <f>AVERAGE($DO$66:FG66)</f>
        <v>14645.932418501059</v>
      </c>
      <c r="FH70" s="40">
        <f>AVERAGE($DO$66:FH66)</f>
        <v>14808.906560470434</v>
      </c>
      <c r="FI70" s="40">
        <f>AVERAGE($DO$66:FI66)</f>
        <v>14955.885590445574</v>
      </c>
      <c r="FJ70" s="40">
        <f>AVERAGE($DO$66:FJ66)</f>
        <v>15088.039804680846</v>
      </c>
      <c r="FK70" s="40">
        <f>AVERAGE($DO$66:FK66)</f>
        <v>15111.869321036362</v>
      </c>
      <c r="FL70" s="40">
        <f>AVERAGE($DO$66:FL66)</f>
        <v>15159.398685676972</v>
      </c>
      <c r="FO70" s="40">
        <f>FL70</f>
        <v>15159.398685676972</v>
      </c>
    </row>
    <row r="71" spans="2:171" x14ac:dyDescent="0.2">
      <c r="BN71" s="40" t="str">
        <f>B67</f>
        <v>Gns. alternativ DBII inkl. tilskud, kr. pr. ha, året priser</v>
      </c>
      <c r="BO71" s="40">
        <f>K67</f>
        <v>6000</v>
      </c>
      <c r="BP71" s="40">
        <f>BO71</f>
        <v>6000</v>
      </c>
      <c r="BQ71" s="40">
        <f t="shared" ref="BQ71:DL71" si="648">BP71</f>
        <v>6000</v>
      </c>
      <c r="BR71" s="40">
        <f t="shared" si="648"/>
        <v>6000</v>
      </c>
      <c r="BS71" s="40">
        <f t="shared" si="648"/>
        <v>6000</v>
      </c>
      <c r="BT71" s="40">
        <f t="shared" si="648"/>
        <v>6000</v>
      </c>
      <c r="BU71" s="40">
        <f t="shared" si="648"/>
        <v>6000</v>
      </c>
      <c r="BV71" s="40">
        <f t="shared" si="648"/>
        <v>6000</v>
      </c>
      <c r="BW71" s="40">
        <f t="shared" si="648"/>
        <v>6000</v>
      </c>
      <c r="BX71" s="40">
        <f t="shared" si="648"/>
        <v>6000</v>
      </c>
      <c r="BY71" s="40">
        <f t="shared" si="648"/>
        <v>6000</v>
      </c>
      <c r="BZ71" s="40">
        <f t="shared" si="648"/>
        <v>6000</v>
      </c>
      <c r="CA71" s="40">
        <f t="shared" si="648"/>
        <v>6000</v>
      </c>
      <c r="CB71" s="40">
        <f t="shared" si="648"/>
        <v>6000</v>
      </c>
      <c r="CC71" s="40">
        <f t="shared" si="648"/>
        <v>6000</v>
      </c>
      <c r="CD71" s="40">
        <f t="shared" si="648"/>
        <v>6000</v>
      </c>
      <c r="CE71" s="40">
        <f t="shared" si="648"/>
        <v>6000</v>
      </c>
      <c r="CF71" s="40">
        <f t="shared" si="648"/>
        <v>6000</v>
      </c>
      <c r="CG71" s="40">
        <f t="shared" si="648"/>
        <v>6000</v>
      </c>
      <c r="CH71" s="40">
        <f t="shared" si="648"/>
        <v>6000</v>
      </c>
      <c r="CI71" s="40">
        <f t="shared" si="648"/>
        <v>6000</v>
      </c>
      <c r="CJ71" s="40">
        <f t="shared" si="648"/>
        <v>6000</v>
      </c>
      <c r="CK71" s="40">
        <f t="shared" si="648"/>
        <v>6000</v>
      </c>
      <c r="CL71" s="40">
        <f t="shared" si="648"/>
        <v>6000</v>
      </c>
      <c r="CM71" s="40">
        <f t="shared" si="648"/>
        <v>6000</v>
      </c>
      <c r="CN71" s="40">
        <f t="shared" si="648"/>
        <v>6000</v>
      </c>
      <c r="CO71" s="40">
        <f t="shared" si="648"/>
        <v>6000</v>
      </c>
      <c r="CP71" s="40">
        <f t="shared" si="648"/>
        <v>6000</v>
      </c>
      <c r="CQ71" s="40">
        <f t="shared" si="648"/>
        <v>6000</v>
      </c>
      <c r="CR71" s="40">
        <f t="shared" si="648"/>
        <v>6000</v>
      </c>
      <c r="CS71" s="40">
        <f t="shared" si="648"/>
        <v>6000</v>
      </c>
      <c r="CT71" s="40">
        <f t="shared" si="648"/>
        <v>6000</v>
      </c>
      <c r="CU71" s="40">
        <f t="shared" si="648"/>
        <v>6000</v>
      </c>
      <c r="CV71" s="40">
        <f t="shared" si="648"/>
        <v>6000</v>
      </c>
      <c r="CW71" s="40">
        <f t="shared" si="648"/>
        <v>6000</v>
      </c>
      <c r="CX71" s="40">
        <f t="shared" si="648"/>
        <v>6000</v>
      </c>
      <c r="CY71" s="40">
        <f t="shared" si="648"/>
        <v>6000</v>
      </c>
      <c r="CZ71" s="40">
        <f t="shared" si="648"/>
        <v>6000</v>
      </c>
      <c r="DA71" s="40">
        <f t="shared" si="648"/>
        <v>6000</v>
      </c>
      <c r="DB71" s="40">
        <f t="shared" si="648"/>
        <v>6000</v>
      </c>
      <c r="DC71" s="40">
        <f t="shared" si="648"/>
        <v>6000</v>
      </c>
      <c r="DD71" s="40">
        <f t="shared" si="648"/>
        <v>6000</v>
      </c>
      <c r="DE71" s="40">
        <f t="shared" si="648"/>
        <v>6000</v>
      </c>
      <c r="DF71" s="40">
        <f t="shared" si="648"/>
        <v>6000</v>
      </c>
      <c r="DG71" s="40">
        <f t="shared" si="648"/>
        <v>6000</v>
      </c>
      <c r="DH71" s="40">
        <f t="shared" si="648"/>
        <v>6000</v>
      </c>
      <c r="DI71" s="40">
        <f t="shared" si="648"/>
        <v>6000</v>
      </c>
      <c r="DJ71" s="40">
        <f t="shared" si="648"/>
        <v>6000</v>
      </c>
      <c r="DK71" s="40">
        <f t="shared" si="648"/>
        <v>6000</v>
      </c>
      <c r="DL71" s="40">
        <f t="shared" si="648"/>
        <v>6000</v>
      </c>
      <c r="DM71" s="2"/>
      <c r="DN71" s="40" t="s">
        <v>76</v>
      </c>
      <c r="DO71" s="6">
        <f>BO71*(1+$C$8)^-BO$16</f>
        <v>5884.6153846153848</v>
      </c>
      <c r="DP71" s="6">
        <f t="shared" ref="DP71:ET71" si="649">BP71*(1+$C$8)^-BP$16</f>
        <v>5771.4497041420136</v>
      </c>
      <c r="DQ71" s="6">
        <f t="shared" si="649"/>
        <v>5660.4602867546664</v>
      </c>
      <c r="DR71" s="6">
        <f t="shared" si="649"/>
        <v>5551.6052812401549</v>
      </c>
      <c r="DS71" s="6">
        <f t="shared" si="649"/>
        <v>5444.8436412163055</v>
      </c>
      <c r="DT71" s="6">
        <f t="shared" si="649"/>
        <v>5340.1351096544549</v>
      </c>
      <c r="DU71" s="6">
        <f t="shared" si="649"/>
        <v>5237.4402036995616</v>
      </c>
      <c r="DV71" s="6">
        <f t="shared" si="649"/>
        <v>5136.7201997822631</v>
      </c>
      <c r="DW71" s="6">
        <f t="shared" si="649"/>
        <v>5037.9371190172196</v>
      </c>
      <c r="DX71" s="6">
        <f t="shared" si="649"/>
        <v>4941.0537128822743</v>
      </c>
      <c r="DY71" s="6">
        <f t="shared" si="649"/>
        <v>4846.0334491729991</v>
      </c>
      <c r="DZ71" s="6">
        <f t="shared" si="649"/>
        <v>4752.840498227366</v>
      </c>
      <c r="EA71" s="6">
        <f t="shared" si="649"/>
        <v>4661.4397194153007</v>
      </c>
      <c r="EB71" s="6">
        <f t="shared" si="649"/>
        <v>4571.7966478880844</v>
      </c>
      <c r="EC71" s="6">
        <f t="shared" si="649"/>
        <v>4483.8774815825454</v>
      </c>
      <c r="ED71" s="6">
        <f t="shared" si="649"/>
        <v>4397.6490684751889</v>
      </c>
      <c r="EE71" s="6">
        <f t="shared" si="649"/>
        <v>4313.0788940814355</v>
      </c>
      <c r="EF71" s="6">
        <f t="shared" si="649"/>
        <v>4230.1350691952548</v>
      </c>
      <c r="EG71" s="6">
        <f t="shared" si="649"/>
        <v>4148.7863178645766</v>
      </c>
      <c r="EH71" s="6">
        <f t="shared" si="649"/>
        <v>4069.0019655979504</v>
      </c>
      <c r="EI71" s="6">
        <f t="shared" si="649"/>
        <v>3990.7519277979904</v>
      </c>
      <c r="EJ71" s="6">
        <f t="shared" si="649"/>
        <v>3914.0066984172608</v>
      </c>
      <c r="EK71" s="6">
        <f t="shared" si="649"/>
        <v>3838.7373388323135</v>
      </c>
      <c r="EL71" s="6">
        <f t="shared" si="649"/>
        <v>3764.9154669316922</v>
      </c>
      <c r="EM71" s="6">
        <f t="shared" si="649"/>
        <v>3692.5132464137755</v>
      </c>
      <c r="EN71" s="6">
        <f t="shared" si="649"/>
        <v>3621.5033762904341</v>
      </c>
      <c r="EO71" s="6">
        <f t="shared" si="649"/>
        <v>3551.8590805925414</v>
      </c>
      <c r="EP71" s="6">
        <f t="shared" si="649"/>
        <v>3483.5540982734551</v>
      </c>
      <c r="EQ71" s="6">
        <f t="shared" si="649"/>
        <v>3416.5626733066574</v>
      </c>
      <c r="ER71" s="6">
        <f t="shared" si="649"/>
        <v>3350.8595449738377</v>
      </c>
      <c r="ES71" s="6">
        <f t="shared" si="649"/>
        <v>3286.4199383397258</v>
      </c>
      <c r="ET71" s="6">
        <f t="shared" si="649"/>
        <v>3223.2195549101161</v>
      </c>
      <c r="EU71" s="6">
        <f t="shared" ref="EU71:FL71" si="650">CU71*(1+$C$8)^-CU$16</f>
        <v>3161.2345634695366</v>
      </c>
      <c r="EV71" s="6">
        <f t="shared" si="650"/>
        <v>3100.4415910951229</v>
      </c>
      <c r="EW71" s="6">
        <f t="shared" si="650"/>
        <v>3040.8177143432936</v>
      </c>
      <c r="EX71" s="6">
        <f t="shared" si="650"/>
        <v>2982.3404506059233</v>
      </c>
      <c r="EY71" s="6">
        <f t="shared" si="650"/>
        <v>2924.9877496327326</v>
      </c>
      <c r="EZ71" s="6">
        <f t="shared" si="650"/>
        <v>2868.7379852167187</v>
      </c>
      <c r="FA71" s="6">
        <f t="shared" si="650"/>
        <v>2813.5699470394743</v>
      </c>
      <c r="FB71" s="6">
        <f t="shared" si="650"/>
        <v>2759.4628326733314</v>
      </c>
      <c r="FC71" s="6">
        <f t="shared" si="650"/>
        <v>2706.3962397373057</v>
      </c>
      <c r="FD71" s="6">
        <f t="shared" si="650"/>
        <v>2654.3501582038966</v>
      </c>
      <c r="FE71" s="6">
        <f t="shared" si="650"/>
        <v>2603.3049628538215</v>
      </c>
      <c r="FF71" s="6">
        <f t="shared" si="650"/>
        <v>2553.2414058758641</v>
      </c>
      <c r="FG71" s="6">
        <f t="shared" si="650"/>
        <v>2504.14060960902</v>
      </c>
      <c r="FH71" s="6">
        <f t="shared" si="650"/>
        <v>2455.9840594242319</v>
      </c>
      <c r="FI71" s="6">
        <f t="shared" si="650"/>
        <v>2408.7535967429967</v>
      </c>
      <c r="FJ71" s="6">
        <f t="shared" si="650"/>
        <v>2362.4314121902471</v>
      </c>
      <c r="FK71" s="6">
        <f t="shared" si="650"/>
        <v>2317.0000388788962</v>
      </c>
      <c r="FL71" s="6">
        <f t="shared" si="650"/>
        <v>2272.4423458235337</v>
      </c>
      <c r="FO71" s="6">
        <f>SUM(DO71:FL71)/$C$5</f>
        <v>3802.1088072600151</v>
      </c>
    </row>
    <row r="72" spans="2:171" x14ac:dyDescent="0.2">
      <c r="BN72" s="3" t="s">
        <v>75</v>
      </c>
      <c r="BO72" s="40">
        <f>BO71</f>
        <v>6000</v>
      </c>
      <c r="BP72" s="40">
        <f>BP71+BO72</f>
        <v>12000</v>
      </c>
      <c r="BQ72" s="40">
        <f t="shared" ref="BQ72:DL72" si="651">BQ71+BP72</f>
        <v>18000</v>
      </c>
      <c r="BR72" s="40">
        <f t="shared" si="651"/>
        <v>24000</v>
      </c>
      <c r="BS72" s="40">
        <f t="shared" si="651"/>
        <v>30000</v>
      </c>
      <c r="BT72" s="40">
        <f t="shared" si="651"/>
        <v>36000</v>
      </c>
      <c r="BU72" s="40">
        <f t="shared" si="651"/>
        <v>42000</v>
      </c>
      <c r="BV72" s="40">
        <f t="shared" si="651"/>
        <v>48000</v>
      </c>
      <c r="BW72" s="40">
        <f t="shared" si="651"/>
        <v>54000</v>
      </c>
      <c r="BX72" s="40">
        <f t="shared" si="651"/>
        <v>60000</v>
      </c>
      <c r="BY72" s="40">
        <f t="shared" si="651"/>
        <v>66000</v>
      </c>
      <c r="BZ72" s="40">
        <f t="shared" si="651"/>
        <v>72000</v>
      </c>
      <c r="CA72" s="40">
        <f t="shared" si="651"/>
        <v>78000</v>
      </c>
      <c r="CB72" s="40">
        <f t="shared" si="651"/>
        <v>84000</v>
      </c>
      <c r="CC72" s="40">
        <f t="shared" si="651"/>
        <v>90000</v>
      </c>
      <c r="CD72" s="40">
        <f t="shared" si="651"/>
        <v>96000</v>
      </c>
      <c r="CE72" s="40">
        <f t="shared" si="651"/>
        <v>102000</v>
      </c>
      <c r="CF72" s="40">
        <f t="shared" si="651"/>
        <v>108000</v>
      </c>
      <c r="CG72" s="40">
        <f t="shared" si="651"/>
        <v>114000</v>
      </c>
      <c r="CH72" s="40">
        <f t="shared" si="651"/>
        <v>120000</v>
      </c>
      <c r="CI72" s="40">
        <f t="shared" si="651"/>
        <v>126000</v>
      </c>
      <c r="CJ72" s="40">
        <f t="shared" si="651"/>
        <v>132000</v>
      </c>
      <c r="CK72" s="40">
        <f t="shared" si="651"/>
        <v>138000</v>
      </c>
      <c r="CL72" s="40">
        <f t="shared" si="651"/>
        <v>144000</v>
      </c>
      <c r="CM72" s="40">
        <f t="shared" si="651"/>
        <v>150000</v>
      </c>
      <c r="CN72" s="40">
        <f t="shared" si="651"/>
        <v>156000</v>
      </c>
      <c r="CO72" s="40">
        <f t="shared" si="651"/>
        <v>162000</v>
      </c>
      <c r="CP72" s="40">
        <f t="shared" si="651"/>
        <v>168000</v>
      </c>
      <c r="CQ72" s="40">
        <f t="shared" si="651"/>
        <v>174000</v>
      </c>
      <c r="CR72" s="40">
        <f t="shared" si="651"/>
        <v>180000</v>
      </c>
      <c r="CS72" s="40">
        <f t="shared" si="651"/>
        <v>186000</v>
      </c>
      <c r="CT72" s="40">
        <f t="shared" si="651"/>
        <v>192000</v>
      </c>
      <c r="CU72" s="40">
        <f t="shared" si="651"/>
        <v>198000</v>
      </c>
      <c r="CV72" s="40">
        <f t="shared" si="651"/>
        <v>204000</v>
      </c>
      <c r="CW72" s="40">
        <f t="shared" si="651"/>
        <v>210000</v>
      </c>
      <c r="CX72" s="40">
        <f t="shared" si="651"/>
        <v>216000</v>
      </c>
      <c r="CY72" s="40">
        <f t="shared" si="651"/>
        <v>222000</v>
      </c>
      <c r="CZ72" s="40">
        <f t="shared" si="651"/>
        <v>228000</v>
      </c>
      <c r="DA72" s="40">
        <f t="shared" si="651"/>
        <v>234000</v>
      </c>
      <c r="DB72" s="40">
        <f t="shared" si="651"/>
        <v>240000</v>
      </c>
      <c r="DC72" s="40">
        <f t="shared" si="651"/>
        <v>246000</v>
      </c>
      <c r="DD72" s="40">
        <f t="shared" si="651"/>
        <v>252000</v>
      </c>
      <c r="DE72" s="40">
        <f t="shared" si="651"/>
        <v>258000</v>
      </c>
      <c r="DF72" s="40">
        <f t="shared" si="651"/>
        <v>264000</v>
      </c>
      <c r="DG72" s="40">
        <f t="shared" si="651"/>
        <v>270000</v>
      </c>
      <c r="DH72" s="40">
        <f t="shared" si="651"/>
        <v>276000</v>
      </c>
      <c r="DI72" s="40">
        <f t="shared" si="651"/>
        <v>282000</v>
      </c>
      <c r="DJ72" s="40">
        <f t="shared" si="651"/>
        <v>288000</v>
      </c>
      <c r="DK72" s="40">
        <f t="shared" si="651"/>
        <v>294000</v>
      </c>
      <c r="DL72" s="40">
        <f t="shared" si="651"/>
        <v>300000</v>
      </c>
      <c r="DN72" s="3" t="s">
        <v>75</v>
      </c>
      <c r="DO72" s="6">
        <f>DO71</f>
        <v>5884.6153846153848</v>
      </c>
      <c r="DP72" s="6">
        <f>DP71+DO72</f>
        <v>11656.065088757397</v>
      </c>
      <c r="DQ72" s="6">
        <f t="shared" ref="DQ72:FL72" si="652">DQ71+DP72</f>
        <v>17316.525375512065</v>
      </c>
      <c r="DR72" s="6">
        <f t="shared" si="652"/>
        <v>22868.130656752219</v>
      </c>
      <c r="DS72" s="6">
        <f t="shared" si="652"/>
        <v>28312.974297968525</v>
      </c>
      <c r="DT72" s="6">
        <f t="shared" si="652"/>
        <v>33653.109407622978</v>
      </c>
      <c r="DU72" s="6">
        <f t="shared" si="652"/>
        <v>38890.549611322538</v>
      </c>
      <c r="DV72" s="6">
        <f t="shared" si="652"/>
        <v>44027.269811104801</v>
      </c>
      <c r="DW72" s="6">
        <f t="shared" si="652"/>
        <v>49065.206930122018</v>
      </c>
      <c r="DX72" s="6">
        <f t="shared" si="652"/>
        <v>54006.260643004294</v>
      </c>
      <c r="DY72" s="6">
        <f t="shared" si="652"/>
        <v>58852.294092177297</v>
      </c>
      <c r="DZ72" s="6">
        <f t="shared" si="652"/>
        <v>63605.134590404661</v>
      </c>
      <c r="EA72" s="6">
        <f t="shared" si="652"/>
        <v>68266.57430981996</v>
      </c>
      <c r="EB72" s="6">
        <f t="shared" si="652"/>
        <v>72838.370957708044</v>
      </c>
      <c r="EC72" s="6">
        <f t="shared" si="652"/>
        <v>77322.24843929059</v>
      </c>
      <c r="ED72" s="6">
        <f t="shared" si="652"/>
        <v>81719.897507765781</v>
      </c>
      <c r="EE72" s="6">
        <f t="shared" si="652"/>
        <v>86032.97640184722</v>
      </c>
      <c r="EF72" s="6">
        <f t="shared" si="652"/>
        <v>90263.111471042474</v>
      </c>
      <c r="EG72" s="6">
        <f t="shared" si="652"/>
        <v>94411.897788907052</v>
      </c>
      <c r="EH72" s="6">
        <f t="shared" si="652"/>
        <v>98480.899754505008</v>
      </c>
      <c r="EI72" s="6">
        <f t="shared" si="652"/>
        <v>102471.651682303</v>
      </c>
      <c r="EJ72" s="6">
        <f t="shared" si="652"/>
        <v>106385.65838072026</v>
      </c>
      <c r="EK72" s="6">
        <f t="shared" si="652"/>
        <v>110224.39571955257</v>
      </c>
      <c r="EL72" s="6">
        <f t="shared" si="652"/>
        <v>113989.31118648426</v>
      </c>
      <c r="EM72" s="6">
        <f t="shared" si="652"/>
        <v>117681.82443289804</v>
      </c>
      <c r="EN72" s="6">
        <f t="shared" si="652"/>
        <v>121303.32780918847</v>
      </c>
      <c r="EO72" s="6">
        <f t="shared" si="652"/>
        <v>124855.18688978101</v>
      </c>
      <c r="EP72" s="6">
        <f t="shared" si="652"/>
        <v>128338.74098805446</v>
      </c>
      <c r="EQ72" s="6">
        <f t="shared" si="652"/>
        <v>131755.3036613611</v>
      </c>
      <c r="ER72" s="6">
        <f t="shared" si="652"/>
        <v>135106.16320633495</v>
      </c>
      <c r="ES72" s="6">
        <f t="shared" si="652"/>
        <v>138392.58314467469</v>
      </c>
      <c r="ET72" s="6">
        <f t="shared" si="652"/>
        <v>141615.8026995848</v>
      </c>
      <c r="EU72" s="6">
        <f t="shared" si="652"/>
        <v>144777.03726305434</v>
      </c>
      <c r="EV72" s="6">
        <f t="shared" si="652"/>
        <v>147877.47885414946</v>
      </c>
      <c r="EW72" s="6">
        <f t="shared" si="652"/>
        <v>150918.29656849275</v>
      </c>
      <c r="EX72" s="6">
        <f t="shared" si="652"/>
        <v>153900.63701909868</v>
      </c>
      <c r="EY72" s="6">
        <f t="shared" si="652"/>
        <v>156825.62476873142</v>
      </c>
      <c r="EZ72" s="6">
        <f t="shared" si="652"/>
        <v>159694.36275394814</v>
      </c>
      <c r="FA72" s="6">
        <f t="shared" si="652"/>
        <v>162507.93270098761</v>
      </c>
      <c r="FB72" s="6">
        <f t="shared" si="652"/>
        <v>165267.39553366095</v>
      </c>
      <c r="FC72" s="6">
        <f t="shared" si="652"/>
        <v>167973.79177339826</v>
      </c>
      <c r="FD72" s="6">
        <f t="shared" si="652"/>
        <v>170628.14193160215</v>
      </c>
      <c r="FE72" s="6">
        <f t="shared" si="652"/>
        <v>173231.44689445596</v>
      </c>
      <c r="FF72" s="6">
        <f t="shared" si="652"/>
        <v>175784.68830033182</v>
      </c>
      <c r="FG72" s="6">
        <f t="shared" si="652"/>
        <v>178288.82890994084</v>
      </c>
      <c r="FH72" s="6">
        <f t="shared" si="652"/>
        <v>180744.81296936507</v>
      </c>
      <c r="FI72" s="6">
        <f t="shared" si="652"/>
        <v>183153.56656610806</v>
      </c>
      <c r="FJ72" s="6">
        <f t="shared" si="652"/>
        <v>185515.99797829831</v>
      </c>
      <c r="FK72" s="6">
        <f t="shared" si="652"/>
        <v>187832.99801717722</v>
      </c>
      <c r="FL72" s="6">
        <f t="shared" si="652"/>
        <v>190105.44036300076</v>
      </c>
    </row>
    <row r="73" spans="2:171" x14ac:dyDescent="0.2">
      <c r="BN73" s="3"/>
      <c r="DN73" s="3" t="s">
        <v>67</v>
      </c>
      <c r="DO73" s="6">
        <f>FO71</f>
        <v>3802.1088072600151</v>
      </c>
      <c r="DP73" s="6">
        <f>DO73</f>
        <v>3802.1088072600151</v>
      </c>
      <c r="DQ73" s="6">
        <f t="shared" ref="DQ73:FL73" si="653">DP73</f>
        <v>3802.1088072600151</v>
      </c>
      <c r="DR73" s="6">
        <f t="shared" si="653"/>
        <v>3802.1088072600151</v>
      </c>
      <c r="DS73" s="6">
        <f t="shared" si="653"/>
        <v>3802.1088072600151</v>
      </c>
      <c r="DT73" s="6">
        <f t="shared" si="653"/>
        <v>3802.1088072600151</v>
      </c>
      <c r="DU73" s="6">
        <f t="shared" si="653"/>
        <v>3802.1088072600151</v>
      </c>
      <c r="DV73" s="6">
        <f t="shared" si="653"/>
        <v>3802.1088072600151</v>
      </c>
      <c r="DW73" s="6">
        <f t="shared" si="653"/>
        <v>3802.1088072600151</v>
      </c>
      <c r="DX73" s="6">
        <f t="shared" si="653"/>
        <v>3802.1088072600151</v>
      </c>
      <c r="DY73" s="6">
        <f t="shared" si="653"/>
        <v>3802.1088072600151</v>
      </c>
      <c r="DZ73" s="6">
        <f t="shared" si="653"/>
        <v>3802.1088072600151</v>
      </c>
      <c r="EA73" s="6">
        <f t="shared" si="653"/>
        <v>3802.1088072600151</v>
      </c>
      <c r="EB73" s="6">
        <f t="shared" si="653"/>
        <v>3802.1088072600151</v>
      </c>
      <c r="EC73" s="6">
        <f t="shared" si="653"/>
        <v>3802.1088072600151</v>
      </c>
      <c r="ED73" s="6">
        <f t="shared" si="653"/>
        <v>3802.1088072600151</v>
      </c>
      <c r="EE73" s="6">
        <f t="shared" si="653"/>
        <v>3802.1088072600151</v>
      </c>
      <c r="EF73" s="6">
        <f t="shared" si="653"/>
        <v>3802.1088072600151</v>
      </c>
      <c r="EG73" s="6">
        <f t="shared" si="653"/>
        <v>3802.1088072600151</v>
      </c>
      <c r="EH73" s="6">
        <f t="shared" si="653"/>
        <v>3802.1088072600151</v>
      </c>
      <c r="EI73" s="6">
        <f t="shared" si="653"/>
        <v>3802.1088072600151</v>
      </c>
      <c r="EJ73" s="6">
        <f t="shared" si="653"/>
        <v>3802.1088072600151</v>
      </c>
      <c r="EK73" s="6">
        <f t="shared" si="653"/>
        <v>3802.1088072600151</v>
      </c>
      <c r="EL73" s="6">
        <f t="shared" si="653"/>
        <v>3802.1088072600151</v>
      </c>
      <c r="EM73" s="6">
        <f t="shared" si="653"/>
        <v>3802.1088072600151</v>
      </c>
      <c r="EN73" s="6">
        <f t="shared" si="653"/>
        <v>3802.1088072600151</v>
      </c>
      <c r="EO73" s="6">
        <f t="shared" si="653"/>
        <v>3802.1088072600151</v>
      </c>
      <c r="EP73" s="6">
        <f t="shared" si="653"/>
        <v>3802.1088072600151</v>
      </c>
      <c r="EQ73" s="6">
        <f t="shared" si="653"/>
        <v>3802.1088072600151</v>
      </c>
      <c r="ER73" s="6">
        <f t="shared" si="653"/>
        <v>3802.1088072600151</v>
      </c>
      <c r="ES73" s="6">
        <f t="shared" si="653"/>
        <v>3802.1088072600151</v>
      </c>
      <c r="ET73" s="6">
        <f t="shared" si="653"/>
        <v>3802.1088072600151</v>
      </c>
      <c r="EU73" s="6">
        <f t="shared" si="653"/>
        <v>3802.1088072600151</v>
      </c>
      <c r="EV73" s="6">
        <f t="shared" si="653"/>
        <v>3802.1088072600151</v>
      </c>
      <c r="EW73" s="6">
        <f t="shared" si="653"/>
        <v>3802.1088072600151</v>
      </c>
      <c r="EX73" s="6">
        <f t="shared" si="653"/>
        <v>3802.1088072600151</v>
      </c>
      <c r="EY73" s="6">
        <f t="shared" si="653"/>
        <v>3802.1088072600151</v>
      </c>
      <c r="EZ73" s="6">
        <f t="shared" si="653"/>
        <v>3802.1088072600151</v>
      </c>
      <c r="FA73" s="6">
        <f t="shared" si="653"/>
        <v>3802.1088072600151</v>
      </c>
      <c r="FB73" s="6">
        <f t="shared" si="653"/>
        <v>3802.1088072600151</v>
      </c>
      <c r="FC73" s="6">
        <f t="shared" si="653"/>
        <v>3802.1088072600151</v>
      </c>
      <c r="FD73" s="6">
        <f t="shared" si="653"/>
        <v>3802.1088072600151</v>
      </c>
      <c r="FE73" s="6">
        <f t="shared" si="653"/>
        <v>3802.1088072600151</v>
      </c>
      <c r="FF73" s="6">
        <f t="shared" si="653"/>
        <v>3802.1088072600151</v>
      </c>
      <c r="FG73" s="6">
        <f t="shared" si="653"/>
        <v>3802.1088072600151</v>
      </c>
      <c r="FH73" s="6">
        <f t="shared" si="653"/>
        <v>3802.1088072600151</v>
      </c>
      <c r="FI73" s="6">
        <f t="shared" si="653"/>
        <v>3802.1088072600151</v>
      </c>
      <c r="FJ73" s="6">
        <f t="shared" si="653"/>
        <v>3802.1088072600151</v>
      </c>
      <c r="FK73" s="6">
        <f t="shared" si="653"/>
        <v>3802.1088072600151</v>
      </c>
      <c r="FL73" s="6">
        <f t="shared" si="653"/>
        <v>3802.1088072600151</v>
      </c>
      <c r="FM73" s="8"/>
    </row>
    <row r="93" spans="3:19" x14ac:dyDescent="0.2">
      <c r="C93" s="14"/>
      <c r="D93" s="14"/>
      <c r="E93" s="14"/>
      <c r="F93" s="14"/>
      <c r="G93" s="14"/>
      <c r="H93" s="14"/>
      <c r="I93" s="14"/>
      <c r="J93" s="14"/>
      <c r="K93" s="14"/>
      <c r="L93" s="14"/>
      <c r="M93" s="14"/>
      <c r="N93" s="14"/>
      <c r="O93" s="14"/>
      <c r="P93" s="14"/>
      <c r="Q93" s="14"/>
      <c r="R93" s="14"/>
      <c r="S93" s="14"/>
    </row>
    <row r="97" spans="2:11" ht="14.25" customHeight="1" x14ac:dyDescent="0.2"/>
    <row r="112" spans="2:11" x14ac:dyDescent="0.2">
      <c r="B112" s="197"/>
      <c r="C112" s="197"/>
      <c r="D112" s="197"/>
      <c r="E112" s="197"/>
      <c r="F112" s="197"/>
      <c r="G112" s="197"/>
      <c r="H112" s="197"/>
      <c r="I112" s="197"/>
      <c r="J112" s="197"/>
      <c r="K112" s="197"/>
    </row>
    <row r="113" spans="2:11" x14ac:dyDescent="0.2">
      <c r="B113" s="197"/>
      <c r="C113" s="197"/>
      <c r="D113" s="197"/>
      <c r="E113" s="197"/>
      <c r="F113" s="197"/>
      <c r="G113" s="197"/>
      <c r="H113" s="197"/>
      <c r="I113" s="197"/>
      <c r="J113" s="197"/>
      <c r="K113" s="197"/>
    </row>
    <row r="114" spans="2:11" x14ac:dyDescent="0.2">
      <c r="B114" s="197"/>
      <c r="C114" s="197"/>
      <c r="D114" s="197"/>
      <c r="E114" s="197"/>
      <c r="F114" s="197"/>
      <c r="G114" s="197"/>
      <c r="H114" s="197"/>
      <c r="I114" s="197"/>
      <c r="J114" s="197"/>
      <c r="K114" s="197"/>
    </row>
    <row r="115" spans="2:11" x14ac:dyDescent="0.2">
      <c r="B115" s="197"/>
      <c r="C115" s="197"/>
      <c r="D115" s="197"/>
      <c r="E115" s="197"/>
      <c r="F115" s="197"/>
      <c r="G115" s="197"/>
      <c r="H115" s="197"/>
      <c r="I115" s="197"/>
      <c r="J115" s="197"/>
      <c r="K115" s="197"/>
    </row>
    <row r="116" spans="2:11" x14ac:dyDescent="0.2">
      <c r="B116" s="197"/>
      <c r="C116" s="197"/>
      <c r="D116" s="197"/>
      <c r="E116" s="197"/>
      <c r="F116" s="197"/>
      <c r="G116" s="197"/>
      <c r="H116" s="197"/>
      <c r="I116" s="197"/>
      <c r="J116" s="197"/>
      <c r="K116" s="197"/>
    </row>
    <row r="117" spans="2:11" x14ac:dyDescent="0.2">
      <c r="B117" s="197"/>
      <c r="C117" s="197"/>
      <c r="D117" s="197"/>
      <c r="E117" s="197"/>
      <c r="F117" s="197"/>
      <c r="G117" s="197"/>
      <c r="H117" s="197"/>
      <c r="I117" s="197"/>
      <c r="J117" s="197"/>
      <c r="K117" s="197"/>
    </row>
    <row r="118" spans="2:11" x14ac:dyDescent="0.2">
      <c r="B118" s="197"/>
      <c r="C118" s="197"/>
      <c r="D118" s="197"/>
      <c r="E118" s="197"/>
      <c r="F118" s="197"/>
      <c r="G118" s="197"/>
      <c r="H118" s="197"/>
      <c r="I118" s="197"/>
      <c r="J118" s="197"/>
      <c r="K118" s="197"/>
    </row>
    <row r="119" spans="2:11" x14ac:dyDescent="0.2">
      <c r="B119" s="197"/>
      <c r="C119" s="197"/>
      <c r="D119" s="197"/>
      <c r="E119" s="197"/>
      <c r="F119" s="197"/>
      <c r="G119" s="197"/>
      <c r="H119" s="197"/>
      <c r="I119" s="197"/>
      <c r="J119" s="197"/>
      <c r="K119" s="197"/>
    </row>
    <row r="120" spans="2:11" x14ac:dyDescent="0.2">
      <c r="B120" s="197"/>
      <c r="C120" s="197"/>
      <c r="D120" s="197"/>
      <c r="E120" s="197"/>
      <c r="F120" s="197"/>
      <c r="G120" s="197"/>
      <c r="H120" s="197"/>
      <c r="I120" s="197"/>
      <c r="J120" s="197"/>
      <c r="K120" s="197"/>
    </row>
    <row r="121" spans="2:11" x14ac:dyDescent="0.2">
      <c r="B121" s="197"/>
      <c r="C121" s="197"/>
      <c r="D121" s="197"/>
      <c r="E121" s="197"/>
      <c r="F121" s="197"/>
      <c r="G121" s="197"/>
      <c r="H121" s="197"/>
      <c r="I121" s="197"/>
      <c r="J121" s="197"/>
      <c r="K121" s="197"/>
    </row>
  </sheetData>
  <sheetProtection sheet="1" objects="1" scenarios="1"/>
  <mergeCells count="10">
    <mergeCell ref="AB5:AN13"/>
    <mergeCell ref="B112:K121"/>
    <mergeCell ref="O8:Z9"/>
    <mergeCell ref="B67:E67"/>
    <mergeCell ref="B68:E68"/>
    <mergeCell ref="D24:H24"/>
    <mergeCell ref="D17:H17"/>
    <mergeCell ref="D31:H31"/>
    <mergeCell ref="D44:H44"/>
    <mergeCell ref="G9:K11"/>
  </mergeCells>
  <pageMargins left="0.7" right="0.7" top="0.75" bottom="0.75" header="0.3" footer="0.3"/>
  <pageSetup paperSize="8" scale="40" orientation="landscape" r:id="rId1"/>
  <ignoredErrors>
    <ignoredError sqref="K24 K31 K44 BO44:FQ45 BO24:FQ25 BO31:FQ32 DM43 DM37 FM37 BO27:DM27 FP27:FQ27 FP37:FQ37 BO26:DM26 DO26:FQ26 BO30:DM30 DO30:FQ30 DO27:FM27 BO33:DM36 DO33:FQ36 DO43:FQ43 BO46:DM54 DO46:FQ54" formula="1"/>
    <ignoredError sqref="M15:M64" unlockedFormula="1"/>
    <ignoredError sqref="C5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B517-2192-4764-8DFA-239845F863E7}">
  <sheetPr>
    <pageSetUpPr fitToPage="1"/>
  </sheetPr>
  <dimension ref="B2:G19"/>
  <sheetViews>
    <sheetView showGridLines="0" workbookViewId="0"/>
  </sheetViews>
  <sheetFormatPr defaultRowHeight="14.25" x14ac:dyDescent="0.2"/>
  <cols>
    <col min="1" max="1" width="3.85546875" style="1" customWidth="1"/>
    <col min="2" max="2" width="37.140625" style="1" bestFit="1" customWidth="1"/>
    <col min="3" max="3" width="27.28515625" style="1" customWidth="1"/>
    <col min="4" max="4" width="22.42578125" style="1" customWidth="1"/>
    <col min="5" max="5" width="12.28515625" style="1" customWidth="1"/>
    <col min="6" max="6" width="14.140625" style="1" customWidth="1"/>
    <col min="7" max="7" width="20.85546875" style="1" customWidth="1"/>
    <col min="8" max="16384" width="9.140625" style="1"/>
  </cols>
  <sheetData>
    <row r="2" spans="2:7" x14ac:dyDescent="0.2">
      <c r="C2" s="35" t="str">
        <f>Plantage!F2</f>
        <v>Udgiver:</v>
      </c>
      <c r="D2" s="36" t="str">
        <f>Plantage!G2</f>
        <v>Innovationscenter for Økologisk landbrug</v>
      </c>
      <c r="E2" s="36"/>
      <c r="F2" s="36"/>
      <c r="G2" s="33"/>
    </row>
    <row r="3" spans="2:7" x14ac:dyDescent="0.2">
      <c r="C3" s="9" t="str">
        <f>Plantage!F3</f>
        <v>Titel :</v>
      </c>
      <c r="D3" s="1" t="str">
        <f>Plantage!G3</f>
        <v>"Nøddeknækkeren"</v>
      </c>
      <c r="G3" s="24"/>
    </row>
    <row r="4" spans="2:7" x14ac:dyDescent="0.2">
      <c r="C4" s="9" t="str">
        <f>Plantage!F4</f>
        <v>Udgivelsesdato:</v>
      </c>
      <c r="D4" s="1" t="str">
        <f>Plantage!G4</f>
        <v>15.11.2023</v>
      </c>
      <c r="G4" s="24"/>
    </row>
    <row r="5" spans="2:7" x14ac:dyDescent="0.2">
      <c r="C5" s="9" t="str">
        <f>Plantage!F5</f>
        <v>Ajourført</v>
      </c>
      <c r="D5" s="1" t="str">
        <f>Plantage!G5</f>
        <v>15.11.2023</v>
      </c>
      <c r="G5" s="24"/>
    </row>
    <row r="6" spans="2:7" x14ac:dyDescent="0.2">
      <c r="C6" s="9" t="str">
        <f>Plantage!F6</f>
        <v>Forfatter:</v>
      </c>
      <c r="D6" s="1" t="str">
        <f>Plantage!G6</f>
        <v>Michael Højholdt, SEGES Innovation</v>
      </c>
      <c r="G6" s="24"/>
    </row>
    <row r="7" spans="2:7" x14ac:dyDescent="0.2">
      <c r="C7" s="9" t="str">
        <f>Plantage!F7</f>
        <v>Version:</v>
      </c>
      <c r="D7" s="1" t="str">
        <f>Plantage!G7</f>
        <v>1.00</v>
      </c>
      <c r="G7" s="24"/>
    </row>
    <row r="8" spans="2:7" x14ac:dyDescent="0.2">
      <c r="C8" s="9" t="str">
        <f>Plantage!F8</f>
        <v>Dokument:</v>
      </c>
      <c r="D8" s="1" t="str">
        <f>Plantage!G8</f>
        <v>Se artikel</v>
      </c>
      <c r="G8" s="24"/>
    </row>
    <row r="9" spans="2:7" ht="65.25" customHeight="1" x14ac:dyDescent="0.2">
      <c r="C9" s="180" t="str">
        <f>Plantage!F9</f>
        <v>Ansvar:</v>
      </c>
      <c r="D9" s="184" t="str">
        <f>Plantage!G9</f>
        <v>Innovationscenter for Økologisk Landbrug påtager sig intet ansvar for tab, herunder driftstab, avancetab eller anden form for direkte eller indirekte tab ved anvendelse af dette værktøj eller tilknyttede informationer og applikationer.</v>
      </c>
      <c r="E9" s="184"/>
      <c r="F9" s="184"/>
      <c r="G9" s="185"/>
    </row>
    <row r="11" spans="2:7" ht="20.25" customHeight="1" x14ac:dyDescent="0.2"/>
    <row r="12" spans="2:7" ht="62.25" customHeight="1" x14ac:dyDescent="0.2">
      <c r="B12" s="174"/>
      <c r="C12" s="175" t="s">
        <v>107</v>
      </c>
      <c r="D12" s="175" t="s">
        <v>113</v>
      </c>
      <c r="E12" s="175" t="s">
        <v>115</v>
      </c>
      <c r="F12" s="175" t="s">
        <v>102</v>
      </c>
      <c r="G12" s="176" t="s">
        <v>114</v>
      </c>
    </row>
    <row r="13" spans="2:7" x14ac:dyDescent="0.2">
      <c r="B13" s="164" t="s">
        <v>101</v>
      </c>
      <c r="C13" s="165" t="s">
        <v>105</v>
      </c>
      <c r="D13" s="166"/>
      <c r="E13" s="166">
        <f>Plantage!K65</f>
        <v>15159.398685676972</v>
      </c>
      <c r="F13" s="226">
        <v>0.6</v>
      </c>
      <c r="G13" s="167">
        <f>E13*F13</f>
        <v>9095.6392114061819</v>
      </c>
    </row>
    <row r="14" spans="2:7" x14ac:dyDescent="0.2">
      <c r="B14" s="168" t="s">
        <v>106</v>
      </c>
      <c r="C14" s="169" t="s">
        <v>112</v>
      </c>
      <c r="D14" s="177">
        <v>4000</v>
      </c>
      <c r="E14" s="170">
        <f>Salgsafgrøde!K19</f>
        <v>2534.7392048400111</v>
      </c>
      <c r="F14" s="227">
        <v>0.25</v>
      </c>
      <c r="G14" s="171">
        <f t="shared" ref="G14:G17" si="0">E14*F14</f>
        <v>633.68480121000277</v>
      </c>
    </row>
    <row r="15" spans="2:7" x14ac:dyDescent="0.2">
      <c r="B15" s="168" t="s">
        <v>103</v>
      </c>
      <c r="C15" s="169" t="s">
        <v>112</v>
      </c>
      <c r="D15" s="177">
        <v>2500</v>
      </c>
      <c r="E15" s="170">
        <f>Grovfoderafgrøde!K19</f>
        <v>1584.2120030250057</v>
      </c>
      <c r="F15" s="227"/>
      <c r="G15" s="171">
        <f t="shared" si="0"/>
        <v>0</v>
      </c>
    </row>
    <row r="16" spans="2:7" x14ac:dyDescent="0.2">
      <c r="B16" s="168" t="s">
        <v>104</v>
      </c>
      <c r="C16" s="169" t="s">
        <v>112</v>
      </c>
      <c r="D16" s="177">
        <v>500</v>
      </c>
      <c r="E16" s="170">
        <f>Afgræsning!K19</f>
        <v>316.84240060500139</v>
      </c>
      <c r="F16" s="227">
        <v>0.25</v>
      </c>
      <c r="G16" s="171">
        <f t="shared" si="0"/>
        <v>79.210600151250347</v>
      </c>
    </row>
    <row r="17" spans="2:7" x14ac:dyDescent="0.2">
      <c r="B17" s="168" t="s">
        <v>123</v>
      </c>
      <c r="C17" s="169" t="s">
        <v>112</v>
      </c>
      <c r="D17" s="177">
        <v>4000</v>
      </c>
      <c r="E17" s="170">
        <f>Øvrige!K19</f>
        <v>2534.7392048400111</v>
      </c>
      <c r="F17" s="227">
        <v>0.1</v>
      </c>
      <c r="G17" s="171">
        <f t="shared" si="0"/>
        <v>253.47392048400113</v>
      </c>
    </row>
    <row r="18" spans="2:7" x14ac:dyDescent="0.2">
      <c r="B18" s="168"/>
      <c r="C18" s="172"/>
      <c r="D18" s="172"/>
      <c r="E18" s="172"/>
      <c r="F18" s="172"/>
      <c r="G18" s="173"/>
    </row>
    <row r="19" spans="2:7" ht="15" x14ac:dyDescent="0.25">
      <c r="B19" s="20" t="s">
        <v>108</v>
      </c>
      <c r="C19" s="21"/>
      <c r="D19" s="21"/>
      <c r="E19" s="21"/>
      <c r="F19" s="178">
        <f>SUM(F13:F17)</f>
        <v>1.2000000000000002</v>
      </c>
      <c r="G19" s="163">
        <f>SUM(G13:G17)</f>
        <v>10062.008533251437</v>
      </c>
    </row>
  </sheetData>
  <sheetProtection sheet="1" objects="1" scenarios="1"/>
  <mergeCells count="1">
    <mergeCell ref="D9:G9"/>
  </mergeCell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1F34-6878-4095-8B19-739BF5BAD4FF}">
  <sheetPr>
    <pageSetUpPr fitToPage="1"/>
  </sheetPr>
  <dimension ref="B2:FO72"/>
  <sheetViews>
    <sheetView showGridLines="0" zoomScaleNormal="100" workbookViewId="0">
      <selection activeCell="F27" sqref="F27"/>
    </sheetView>
  </sheetViews>
  <sheetFormatPr defaultColWidth="9.140625" defaultRowHeight="14.25" x14ac:dyDescent="0.2"/>
  <cols>
    <col min="1" max="1" width="3.42578125" style="1" customWidth="1"/>
    <col min="2" max="2" width="42.85546875" style="1" customWidth="1"/>
    <col min="3" max="3" width="12.85546875" style="1" customWidth="1"/>
    <col min="4" max="4" width="17" style="1" customWidth="1"/>
    <col min="5" max="5" width="16" style="1" customWidth="1"/>
    <col min="6" max="6" width="13.42578125" style="1" customWidth="1"/>
    <col min="7" max="7" width="16.85546875" style="1" bestFit="1" customWidth="1"/>
    <col min="8" max="8" width="21.42578125" style="1" customWidth="1"/>
    <col min="9" max="9" width="13.7109375" style="1" customWidth="1"/>
    <col min="10" max="10" width="14" style="1" customWidth="1"/>
    <col min="11" max="11" width="14.140625" style="1" customWidth="1"/>
    <col min="12" max="12" width="5.5703125" style="1" customWidth="1"/>
    <col min="13" max="13" width="36.42578125" style="1" customWidth="1"/>
    <col min="14" max="14" width="2.42578125" style="1" customWidth="1"/>
    <col min="15" max="64" width="8.7109375" style="1" customWidth="1"/>
    <col min="65" max="65" width="150.5703125" style="1" customWidth="1"/>
    <col min="66" max="66" width="51.140625" style="1" customWidth="1"/>
    <col min="67" max="67" width="15.85546875" style="1" customWidth="1"/>
    <col min="68" max="68" width="12.140625" style="1" customWidth="1"/>
    <col min="69" max="70" width="12.7109375" style="1" customWidth="1"/>
    <col min="71" max="71" width="12.42578125" style="1" customWidth="1"/>
    <col min="72" max="72" width="12.5703125" style="1" customWidth="1"/>
    <col min="73" max="116" width="10.7109375" style="1" customWidth="1"/>
    <col min="117" max="117" width="3" style="1" customWidth="1"/>
    <col min="118" max="118" width="52.140625" style="1" customWidth="1"/>
    <col min="119" max="119" width="17" style="1" customWidth="1"/>
    <col min="120" max="120" width="13.140625" style="1" customWidth="1"/>
    <col min="121" max="121" width="12.7109375" style="1" customWidth="1"/>
    <col min="122" max="122" width="13.5703125" style="1" customWidth="1"/>
    <col min="123" max="123" width="12.5703125" style="1" customWidth="1"/>
    <col min="124" max="168" width="12.42578125" style="1" customWidth="1"/>
    <col min="169" max="169" width="4.28515625" style="1" customWidth="1"/>
    <col min="170" max="170" width="13.28515625" style="1" customWidth="1"/>
    <col min="171" max="171" width="12.5703125" style="1" customWidth="1"/>
    <col min="172" max="16384" width="9.140625" style="1"/>
  </cols>
  <sheetData>
    <row r="2" spans="2:171" ht="15" x14ac:dyDescent="0.25">
      <c r="B2" s="23" t="s">
        <v>6</v>
      </c>
      <c r="C2" s="25"/>
      <c r="D2" s="26"/>
      <c r="E2" s="11"/>
      <c r="F2" s="19" t="str">
        <f>Introduktion!B2</f>
        <v>Udgiver:</v>
      </c>
      <c r="G2" s="32" t="str">
        <f>Introduktion!C2</f>
        <v>Innovationscenter for Økologisk landbrug</v>
      </c>
      <c r="H2" s="32"/>
      <c r="I2" s="32"/>
      <c r="J2" s="32"/>
      <c r="K2" s="119"/>
    </row>
    <row r="3" spans="2:171" ht="15" x14ac:dyDescent="0.25">
      <c r="B3" s="27"/>
      <c r="C3" s="28"/>
      <c r="D3" s="29"/>
      <c r="E3" s="11"/>
      <c r="F3" s="120"/>
      <c r="G3" s="98"/>
      <c r="H3" s="98"/>
      <c r="I3" s="98"/>
      <c r="J3" s="98"/>
      <c r="K3" s="121"/>
    </row>
    <row r="4" spans="2:171" x14ac:dyDescent="0.2">
      <c r="B4" s="132"/>
      <c r="C4" s="132"/>
      <c r="D4" s="132"/>
      <c r="E4" s="132"/>
      <c r="F4" s="133" t="str">
        <f>Introduktion!B4</f>
        <v>Udgivelsesdato:</v>
      </c>
      <c r="G4" s="134" t="str">
        <f>Introduktion!C4</f>
        <v>15.11.2023</v>
      </c>
      <c r="H4" s="134"/>
      <c r="I4" s="134"/>
      <c r="J4" s="134"/>
      <c r="K4" s="135"/>
    </row>
    <row r="5" spans="2:171" ht="15" customHeight="1" x14ac:dyDescent="0.25">
      <c r="B5" s="130" t="s">
        <v>2</v>
      </c>
      <c r="C5" s="131">
        <f>Plantage!C5</f>
        <v>50</v>
      </c>
      <c r="D5" s="130" t="s">
        <v>9</v>
      </c>
      <c r="E5" s="132"/>
      <c r="F5" s="133" t="str">
        <f>Introduktion!B5</f>
        <v>Ajourført</v>
      </c>
      <c r="G5" s="134" t="str">
        <f>Introduktion!C5</f>
        <v>15.11.2023</v>
      </c>
      <c r="H5" s="134"/>
      <c r="I5" s="134"/>
      <c r="J5" s="134"/>
      <c r="K5" s="135"/>
      <c r="O5" s="15" t="s">
        <v>22</v>
      </c>
      <c r="P5" s="17"/>
      <c r="Q5" s="17"/>
      <c r="R5" s="17"/>
      <c r="S5" s="17"/>
      <c r="T5" s="17"/>
      <c r="U5" s="17"/>
      <c r="V5" s="17"/>
      <c r="W5" s="17"/>
      <c r="X5" s="17"/>
      <c r="Y5" s="17"/>
      <c r="Z5" s="18"/>
      <c r="AB5" s="193" t="s">
        <v>100</v>
      </c>
      <c r="AC5" s="194"/>
      <c r="AD5" s="194"/>
      <c r="AE5" s="194"/>
      <c r="AF5" s="194"/>
      <c r="AG5" s="194"/>
      <c r="AH5" s="194"/>
      <c r="AI5" s="194"/>
      <c r="AJ5" s="194"/>
      <c r="AK5" s="194"/>
      <c r="AL5" s="194"/>
      <c r="AM5" s="194"/>
      <c r="AN5" s="195"/>
    </row>
    <row r="6" spans="2:171" x14ac:dyDescent="0.2">
      <c r="B6" s="130" t="s">
        <v>1</v>
      </c>
      <c r="C6" s="136">
        <f>Plantage!C6</f>
        <v>0.04</v>
      </c>
      <c r="D6" s="130" t="s">
        <v>10</v>
      </c>
      <c r="E6" s="132"/>
      <c r="F6" s="133" t="str">
        <f>Introduktion!B6</f>
        <v>Forfatter:</v>
      </c>
      <c r="G6" s="134" t="str">
        <f>Introduktion!C6</f>
        <v>Michael Højholdt, SEGES Innovation</v>
      </c>
      <c r="H6" s="134"/>
      <c r="I6" s="134"/>
      <c r="J6" s="134"/>
      <c r="K6" s="135"/>
      <c r="O6" s="35" t="s">
        <v>23</v>
      </c>
      <c r="P6" s="36"/>
      <c r="Q6" s="36"/>
      <c r="R6" s="36"/>
      <c r="S6" s="36"/>
      <c r="T6" s="36"/>
      <c r="U6" s="36"/>
      <c r="V6" s="36"/>
      <c r="W6" s="36"/>
      <c r="X6" s="36"/>
      <c r="Y6" s="36"/>
      <c r="Z6" s="33"/>
      <c r="AB6" s="196"/>
      <c r="AC6" s="197"/>
      <c r="AD6" s="197"/>
      <c r="AE6" s="197"/>
      <c r="AF6" s="197"/>
      <c r="AG6" s="197"/>
      <c r="AH6" s="197"/>
      <c r="AI6" s="197"/>
      <c r="AJ6" s="197"/>
      <c r="AK6" s="197"/>
      <c r="AL6" s="197"/>
      <c r="AM6" s="197"/>
      <c r="AN6" s="198"/>
    </row>
    <row r="7" spans="2:171" x14ac:dyDescent="0.2">
      <c r="B7" s="130" t="s">
        <v>3</v>
      </c>
      <c r="C7" s="136">
        <f>Plantage!C7</f>
        <v>0.02</v>
      </c>
      <c r="D7" s="130" t="s">
        <v>10</v>
      </c>
      <c r="E7" s="132"/>
      <c r="F7" s="133" t="str">
        <f>Introduktion!B7</f>
        <v>Version:</v>
      </c>
      <c r="G7" s="134" t="str">
        <f>Introduktion!C7</f>
        <v>1.00</v>
      </c>
      <c r="H7" s="134"/>
      <c r="I7" s="134"/>
      <c r="J7" s="134"/>
      <c r="K7" s="135"/>
      <c r="O7" s="9" t="s">
        <v>96</v>
      </c>
      <c r="Z7" s="24"/>
      <c r="AB7" s="196"/>
      <c r="AC7" s="197"/>
      <c r="AD7" s="197"/>
      <c r="AE7" s="197"/>
      <c r="AF7" s="197"/>
      <c r="AG7" s="197"/>
      <c r="AH7" s="197"/>
      <c r="AI7" s="197"/>
      <c r="AJ7" s="197"/>
      <c r="AK7" s="197"/>
      <c r="AL7" s="197"/>
      <c r="AM7" s="197"/>
      <c r="AN7" s="198"/>
    </row>
    <row r="8" spans="2:171" ht="14.25" customHeight="1" x14ac:dyDescent="0.2">
      <c r="B8" s="130" t="s">
        <v>4</v>
      </c>
      <c r="C8" s="136">
        <f>(1+C6)/(1+C7)-1</f>
        <v>1.9607843137254832E-2</v>
      </c>
      <c r="D8" s="130" t="s">
        <v>10</v>
      </c>
      <c r="E8" s="132"/>
      <c r="F8" s="133" t="str">
        <f>Introduktion!B8</f>
        <v>Dokument:</v>
      </c>
      <c r="G8" s="134" t="str">
        <f>Introduktion!C8</f>
        <v>Se artikel</v>
      </c>
      <c r="H8" s="134"/>
      <c r="I8" s="134"/>
      <c r="J8" s="134"/>
      <c r="K8" s="135"/>
      <c r="O8" s="181" t="s">
        <v>97</v>
      </c>
      <c r="P8" s="182"/>
      <c r="Q8" s="182"/>
      <c r="R8" s="182"/>
      <c r="S8" s="182"/>
      <c r="T8" s="182"/>
      <c r="U8" s="182"/>
      <c r="V8" s="182"/>
      <c r="W8" s="182"/>
      <c r="X8" s="182"/>
      <c r="Y8" s="182"/>
      <c r="Z8" s="183"/>
      <c r="AB8" s="196"/>
      <c r="AC8" s="197"/>
      <c r="AD8" s="197"/>
      <c r="AE8" s="197"/>
      <c r="AF8" s="197"/>
      <c r="AG8" s="197"/>
      <c r="AH8" s="197"/>
      <c r="AI8" s="197"/>
      <c r="AJ8" s="197"/>
      <c r="AK8" s="197"/>
      <c r="AL8" s="197"/>
      <c r="AM8" s="197"/>
      <c r="AN8" s="198"/>
    </row>
    <row r="9" spans="2:171" x14ac:dyDescent="0.2">
      <c r="B9" s="131"/>
      <c r="C9" s="137"/>
      <c r="D9" s="138"/>
      <c r="E9" s="139"/>
      <c r="F9" s="133" t="str">
        <f>Introduktion!B9</f>
        <v>Ansvar:</v>
      </c>
      <c r="G9" s="134" t="str">
        <f>Introduktion!C9</f>
        <v>Innovationscenter for Økologisk Landbrug påtager sig intet ansvar for tab, herunder driftstab, avancetab eller anden form for direkte eller indirekte tab ved anvendelse af dette værktøj eller tilknyttede informationer og applikationer.</v>
      </c>
      <c r="H9" s="134"/>
      <c r="I9" s="134"/>
      <c r="J9" s="134"/>
      <c r="K9" s="135"/>
      <c r="O9" s="181"/>
      <c r="P9" s="182"/>
      <c r="Q9" s="182"/>
      <c r="R9" s="182"/>
      <c r="S9" s="182"/>
      <c r="T9" s="182"/>
      <c r="U9" s="182"/>
      <c r="V9" s="182"/>
      <c r="W9" s="182"/>
      <c r="X9" s="182"/>
      <c r="Y9" s="182"/>
      <c r="Z9" s="183"/>
      <c r="AB9" s="196"/>
      <c r="AC9" s="197"/>
      <c r="AD9" s="197"/>
      <c r="AE9" s="197"/>
      <c r="AF9" s="197"/>
      <c r="AG9" s="197"/>
      <c r="AH9" s="197"/>
      <c r="AI9" s="197"/>
      <c r="AJ9" s="197"/>
      <c r="AK9" s="197"/>
      <c r="AL9" s="197"/>
      <c r="AM9" s="197"/>
      <c r="AN9" s="198"/>
    </row>
    <row r="10" spans="2:171" x14ac:dyDescent="0.2">
      <c r="B10" s="131" t="s">
        <v>72</v>
      </c>
      <c r="C10" s="130" t="s">
        <v>27</v>
      </c>
      <c r="D10" s="138" t="s">
        <v>26</v>
      </c>
      <c r="E10" s="139"/>
      <c r="F10" s="133"/>
      <c r="G10" s="134"/>
      <c r="H10" s="134"/>
      <c r="I10" s="134"/>
      <c r="J10" s="134"/>
      <c r="K10" s="135"/>
      <c r="O10" s="9" t="s">
        <v>98</v>
      </c>
      <c r="Z10" s="24"/>
      <c r="AB10" s="196"/>
      <c r="AC10" s="197"/>
      <c r="AD10" s="197"/>
      <c r="AE10" s="197"/>
      <c r="AF10" s="197"/>
      <c r="AG10" s="197"/>
      <c r="AH10" s="197"/>
      <c r="AI10" s="197"/>
      <c r="AJ10" s="197"/>
      <c r="AK10" s="197"/>
      <c r="AL10" s="197"/>
      <c r="AM10" s="197"/>
      <c r="AN10" s="198"/>
    </row>
    <row r="11" spans="2:171" x14ac:dyDescent="0.2">
      <c r="B11" s="130" t="s">
        <v>73</v>
      </c>
      <c r="C11" s="130"/>
      <c r="D11" s="140" t="s">
        <v>74</v>
      </c>
      <c r="E11" s="132"/>
      <c r="F11" s="141"/>
      <c r="G11" s="142"/>
      <c r="H11" s="142"/>
      <c r="I11" s="142"/>
      <c r="J11" s="142"/>
      <c r="K11" s="143"/>
      <c r="O11" s="9" t="s">
        <v>95</v>
      </c>
      <c r="Z11" s="24"/>
      <c r="AB11" s="196"/>
      <c r="AC11" s="197"/>
      <c r="AD11" s="197"/>
      <c r="AE11" s="197"/>
      <c r="AF11" s="197"/>
      <c r="AG11" s="197"/>
      <c r="AH11" s="197"/>
      <c r="AI11" s="197"/>
      <c r="AJ11" s="197"/>
      <c r="AK11" s="197"/>
      <c r="AL11" s="197"/>
      <c r="AM11" s="197"/>
      <c r="AN11" s="198"/>
    </row>
    <row r="12" spans="2:171" x14ac:dyDescent="0.2">
      <c r="B12" s="132"/>
      <c r="C12" s="132"/>
      <c r="D12" s="132"/>
      <c r="E12" s="132"/>
      <c r="F12" s="132"/>
      <c r="G12" s="132"/>
      <c r="H12" s="132"/>
      <c r="I12" s="132"/>
      <c r="J12" s="132"/>
      <c r="K12" s="132"/>
      <c r="O12" s="9" t="s">
        <v>46</v>
      </c>
      <c r="Z12" s="24"/>
      <c r="AB12" s="196"/>
      <c r="AC12" s="197"/>
      <c r="AD12" s="197"/>
      <c r="AE12" s="197"/>
      <c r="AF12" s="197"/>
      <c r="AG12" s="197"/>
      <c r="AH12" s="197"/>
      <c r="AI12" s="197"/>
      <c r="AJ12" s="197"/>
      <c r="AK12" s="197"/>
      <c r="AL12" s="197"/>
      <c r="AM12" s="197"/>
      <c r="AN12" s="198"/>
    </row>
    <row r="13" spans="2:171" x14ac:dyDescent="0.2">
      <c r="B13" s="132"/>
      <c r="C13" s="132"/>
      <c r="D13" s="132"/>
      <c r="E13" s="132"/>
      <c r="F13" s="132"/>
      <c r="G13" s="132"/>
      <c r="H13" s="132"/>
      <c r="I13" s="132"/>
      <c r="J13" s="132"/>
      <c r="K13" s="132"/>
      <c r="O13" s="20" t="s">
        <v>47</v>
      </c>
      <c r="P13" s="21"/>
      <c r="Q13" s="21"/>
      <c r="R13" s="21"/>
      <c r="S13" s="21"/>
      <c r="T13" s="21"/>
      <c r="U13" s="21"/>
      <c r="V13" s="21"/>
      <c r="W13" s="21"/>
      <c r="X13" s="21"/>
      <c r="Y13" s="21"/>
      <c r="Z13" s="22"/>
      <c r="AB13" s="199"/>
      <c r="AC13" s="200"/>
      <c r="AD13" s="200"/>
      <c r="AE13" s="200"/>
      <c r="AF13" s="200"/>
      <c r="AG13" s="200"/>
      <c r="AH13" s="200"/>
      <c r="AI13" s="200"/>
      <c r="AJ13" s="200"/>
      <c r="AK13" s="200"/>
      <c r="AL13" s="200"/>
      <c r="AM13" s="200"/>
      <c r="AN13" s="201"/>
    </row>
    <row r="14" spans="2:171" x14ac:dyDescent="0.2">
      <c r="B14" s="132"/>
      <c r="C14" s="132"/>
      <c r="D14" s="132"/>
      <c r="E14" s="132"/>
      <c r="F14" s="132"/>
      <c r="G14" s="132"/>
      <c r="H14" s="132"/>
      <c r="I14" s="132"/>
      <c r="J14" s="132"/>
      <c r="K14" s="132"/>
    </row>
    <row r="15" spans="2:171" ht="30.75" customHeight="1" x14ac:dyDescent="0.25">
      <c r="B15" s="144" t="s">
        <v>0</v>
      </c>
      <c r="C15" s="144" t="s">
        <v>50</v>
      </c>
      <c r="D15" s="144" t="s">
        <v>11</v>
      </c>
      <c r="E15" s="144" t="s">
        <v>49</v>
      </c>
      <c r="F15" s="144" t="s">
        <v>45</v>
      </c>
      <c r="G15" s="144" t="s">
        <v>40</v>
      </c>
      <c r="H15" s="144" t="s">
        <v>48</v>
      </c>
      <c r="I15" s="144" t="s">
        <v>7</v>
      </c>
      <c r="J15" s="144" t="s">
        <v>15</v>
      </c>
      <c r="K15" s="144" t="s">
        <v>16</v>
      </c>
      <c r="M15" s="31" t="str">
        <f>B15</f>
        <v>Handling</v>
      </c>
      <c r="O15" s="12" t="s">
        <v>71</v>
      </c>
      <c r="P15" s="9"/>
      <c r="BO15" s="11" t="s">
        <v>28</v>
      </c>
      <c r="DO15" s="11" t="s">
        <v>8</v>
      </c>
    </row>
    <row r="16" spans="2:171" ht="15" x14ac:dyDescent="0.25">
      <c r="B16" s="145"/>
      <c r="C16" s="145"/>
      <c r="D16" s="146" t="s">
        <v>42</v>
      </c>
      <c r="E16" s="146" t="s">
        <v>43</v>
      </c>
      <c r="F16" s="146" t="s">
        <v>43</v>
      </c>
      <c r="G16" s="146" t="s">
        <v>43</v>
      </c>
      <c r="H16" s="146" t="s">
        <v>41</v>
      </c>
      <c r="I16" s="146" t="s">
        <v>7</v>
      </c>
      <c r="J16" s="146" t="s">
        <v>41</v>
      </c>
      <c r="K16" s="146" t="s">
        <v>41</v>
      </c>
      <c r="M16" s="7">
        <f t="shared" ref="M16" si="0">B16</f>
        <v>0</v>
      </c>
      <c r="O16" s="44">
        <v>1</v>
      </c>
      <c r="P16" s="44">
        <v>2</v>
      </c>
      <c r="Q16" s="44">
        <v>3</v>
      </c>
      <c r="R16" s="44">
        <v>4</v>
      </c>
      <c r="S16" s="44">
        <v>5</v>
      </c>
      <c r="T16" s="44">
        <v>6</v>
      </c>
      <c r="U16" s="44">
        <v>7</v>
      </c>
      <c r="V16" s="44">
        <v>8</v>
      </c>
      <c r="W16" s="44">
        <v>9</v>
      </c>
      <c r="X16" s="44">
        <v>10</v>
      </c>
      <c r="Y16" s="44">
        <v>11</v>
      </c>
      <c r="Z16" s="44">
        <v>12</v>
      </c>
      <c r="AA16" s="44">
        <v>13</v>
      </c>
      <c r="AB16" s="44">
        <v>14</v>
      </c>
      <c r="AC16" s="44">
        <v>15</v>
      </c>
      <c r="AD16" s="44">
        <v>16</v>
      </c>
      <c r="AE16" s="44">
        <v>17</v>
      </c>
      <c r="AF16" s="44">
        <v>18</v>
      </c>
      <c r="AG16" s="44">
        <v>19</v>
      </c>
      <c r="AH16" s="44">
        <v>20</v>
      </c>
      <c r="AI16" s="44">
        <v>21</v>
      </c>
      <c r="AJ16" s="44">
        <v>22</v>
      </c>
      <c r="AK16" s="44">
        <v>23</v>
      </c>
      <c r="AL16" s="44">
        <v>24</v>
      </c>
      <c r="AM16" s="44">
        <v>25</v>
      </c>
      <c r="AN16" s="44">
        <v>26</v>
      </c>
      <c r="AO16" s="44">
        <v>27</v>
      </c>
      <c r="AP16" s="44">
        <v>28</v>
      </c>
      <c r="AQ16" s="44">
        <v>29</v>
      </c>
      <c r="AR16" s="44">
        <v>30</v>
      </c>
      <c r="AS16" s="44">
        <v>31</v>
      </c>
      <c r="AT16" s="44">
        <v>32</v>
      </c>
      <c r="AU16" s="44">
        <v>33</v>
      </c>
      <c r="AV16" s="44">
        <v>34</v>
      </c>
      <c r="AW16" s="44">
        <v>35</v>
      </c>
      <c r="AX16" s="44">
        <v>36</v>
      </c>
      <c r="AY16" s="44">
        <v>37</v>
      </c>
      <c r="AZ16" s="44">
        <v>38</v>
      </c>
      <c r="BA16" s="44">
        <v>39</v>
      </c>
      <c r="BB16" s="44">
        <v>40</v>
      </c>
      <c r="BC16" s="44">
        <v>41</v>
      </c>
      <c r="BD16" s="44">
        <v>42</v>
      </c>
      <c r="BE16" s="44">
        <v>43</v>
      </c>
      <c r="BF16" s="44">
        <v>44</v>
      </c>
      <c r="BG16" s="44">
        <v>45</v>
      </c>
      <c r="BH16" s="44">
        <v>46</v>
      </c>
      <c r="BI16" s="44">
        <v>47</v>
      </c>
      <c r="BJ16" s="44">
        <v>48</v>
      </c>
      <c r="BK16" s="44">
        <v>49</v>
      </c>
      <c r="BL16" s="44">
        <v>50</v>
      </c>
      <c r="BN16" s="11"/>
      <c r="BO16" s="44">
        <v>1</v>
      </c>
      <c r="BP16" s="44">
        <f t="shared" ref="BP16:DL16" si="1">P16</f>
        <v>2</v>
      </c>
      <c r="BQ16" s="44">
        <f t="shared" si="1"/>
        <v>3</v>
      </c>
      <c r="BR16" s="44">
        <f t="shared" si="1"/>
        <v>4</v>
      </c>
      <c r="BS16" s="44">
        <f t="shared" si="1"/>
        <v>5</v>
      </c>
      <c r="BT16" s="44">
        <f t="shared" si="1"/>
        <v>6</v>
      </c>
      <c r="BU16" s="44">
        <f t="shared" si="1"/>
        <v>7</v>
      </c>
      <c r="BV16" s="44">
        <f t="shared" si="1"/>
        <v>8</v>
      </c>
      <c r="BW16" s="44">
        <f t="shared" si="1"/>
        <v>9</v>
      </c>
      <c r="BX16" s="44">
        <f t="shared" si="1"/>
        <v>10</v>
      </c>
      <c r="BY16" s="44">
        <f t="shared" si="1"/>
        <v>11</v>
      </c>
      <c r="BZ16" s="44">
        <f t="shared" si="1"/>
        <v>12</v>
      </c>
      <c r="CA16" s="44">
        <f t="shared" si="1"/>
        <v>13</v>
      </c>
      <c r="CB16" s="44">
        <f t="shared" si="1"/>
        <v>14</v>
      </c>
      <c r="CC16" s="44">
        <f t="shared" si="1"/>
        <v>15</v>
      </c>
      <c r="CD16" s="44">
        <f t="shared" si="1"/>
        <v>16</v>
      </c>
      <c r="CE16" s="44">
        <f t="shared" si="1"/>
        <v>17</v>
      </c>
      <c r="CF16" s="44">
        <f t="shared" si="1"/>
        <v>18</v>
      </c>
      <c r="CG16" s="44">
        <f t="shared" si="1"/>
        <v>19</v>
      </c>
      <c r="CH16" s="44">
        <f t="shared" si="1"/>
        <v>20</v>
      </c>
      <c r="CI16" s="44">
        <f t="shared" si="1"/>
        <v>21</v>
      </c>
      <c r="CJ16" s="44">
        <f t="shared" si="1"/>
        <v>22</v>
      </c>
      <c r="CK16" s="44">
        <f t="shared" si="1"/>
        <v>23</v>
      </c>
      <c r="CL16" s="44">
        <f t="shared" si="1"/>
        <v>24</v>
      </c>
      <c r="CM16" s="44">
        <f t="shared" si="1"/>
        <v>25</v>
      </c>
      <c r="CN16" s="44">
        <f t="shared" si="1"/>
        <v>26</v>
      </c>
      <c r="CO16" s="44">
        <f t="shared" si="1"/>
        <v>27</v>
      </c>
      <c r="CP16" s="44">
        <f t="shared" si="1"/>
        <v>28</v>
      </c>
      <c r="CQ16" s="44">
        <f t="shared" si="1"/>
        <v>29</v>
      </c>
      <c r="CR16" s="44">
        <f t="shared" si="1"/>
        <v>30</v>
      </c>
      <c r="CS16" s="44">
        <f t="shared" si="1"/>
        <v>31</v>
      </c>
      <c r="CT16" s="44">
        <f t="shared" si="1"/>
        <v>32</v>
      </c>
      <c r="CU16" s="44">
        <f t="shared" si="1"/>
        <v>33</v>
      </c>
      <c r="CV16" s="44">
        <f t="shared" si="1"/>
        <v>34</v>
      </c>
      <c r="CW16" s="44">
        <f t="shared" si="1"/>
        <v>35</v>
      </c>
      <c r="CX16" s="44">
        <f t="shared" si="1"/>
        <v>36</v>
      </c>
      <c r="CY16" s="44">
        <f t="shared" si="1"/>
        <v>37</v>
      </c>
      <c r="CZ16" s="44">
        <f t="shared" si="1"/>
        <v>38</v>
      </c>
      <c r="DA16" s="44">
        <f t="shared" si="1"/>
        <v>39</v>
      </c>
      <c r="DB16" s="44">
        <f t="shared" si="1"/>
        <v>40</v>
      </c>
      <c r="DC16" s="44">
        <f t="shared" si="1"/>
        <v>41</v>
      </c>
      <c r="DD16" s="44">
        <f t="shared" si="1"/>
        <v>42</v>
      </c>
      <c r="DE16" s="44">
        <f t="shared" si="1"/>
        <v>43</v>
      </c>
      <c r="DF16" s="44">
        <f t="shared" si="1"/>
        <v>44</v>
      </c>
      <c r="DG16" s="44">
        <f t="shared" si="1"/>
        <v>45</v>
      </c>
      <c r="DH16" s="44">
        <f t="shared" si="1"/>
        <v>46</v>
      </c>
      <c r="DI16" s="44">
        <f t="shared" si="1"/>
        <v>47</v>
      </c>
      <c r="DJ16" s="44">
        <f t="shared" si="1"/>
        <v>48</v>
      </c>
      <c r="DK16" s="44">
        <f t="shared" si="1"/>
        <v>49</v>
      </c>
      <c r="DL16" s="44">
        <f t="shared" si="1"/>
        <v>50</v>
      </c>
      <c r="DO16" s="44">
        <v>1</v>
      </c>
      <c r="DP16" s="44">
        <f t="shared" ref="DP16:FL16" si="2">BP16</f>
        <v>2</v>
      </c>
      <c r="DQ16" s="44">
        <f t="shared" si="2"/>
        <v>3</v>
      </c>
      <c r="DR16" s="44">
        <f t="shared" si="2"/>
        <v>4</v>
      </c>
      <c r="DS16" s="44">
        <f t="shared" si="2"/>
        <v>5</v>
      </c>
      <c r="DT16" s="44">
        <f t="shared" si="2"/>
        <v>6</v>
      </c>
      <c r="DU16" s="44">
        <f t="shared" si="2"/>
        <v>7</v>
      </c>
      <c r="DV16" s="44">
        <f t="shared" si="2"/>
        <v>8</v>
      </c>
      <c r="DW16" s="44">
        <f t="shared" si="2"/>
        <v>9</v>
      </c>
      <c r="DX16" s="44">
        <f t="shared" si="2"/>
        <v>10</v>
      </c>
      <c r="DY16" s="44">
        <f t="shared" si="2"/>
        <v>11</v>
      </c>
      <c r="DZ16" s="44">
        <f t="shared" si="2"/>
        <v>12</v>
      </c>
      <c r="EA16" s="44">
        <f t="shared" si="2"/>
        <v>13</v>
      </c>
      <c r="EB16" s="44">
        <f t="shared" si="2"/>
        <v>14</v>
      </c>
      <c r="EC16" s="44">
        <f t="shared" si="2"/>
        <v>15</v>
      </c>
      <c r="ED16" s="44">
        <f t="shared" si="2"/>
        <v>16</v>
      </c>
      <c r="EE16" s="44">
        <f t="shared" si="2"/>
        <v>17</v>
      </c>
      <c r="EF16" s="44">
        <f t="shared" si="2"/>
        <v>18</v>
      </c>
      <c r="EG16" s="44">
        <f t="shared" si="2"/>
        <v>19</v>
      </c>
      <c r="EH16" s="44">
        <f t="shared" si="2"/>
        <v>20</v>
      </c>
      <c r="EI16" s="44">
        <f t="shared" si="2"/>
        <v>21</v>
      </c>
      <c r="EJ16" s="44">
        <f t="shared" si="2"/>
        <v>22</v>
      </c>
      <c r="EK16" s="44">
        <f t="shared" si="2"/>
        <v>23</v>
      </c>
      <c r="EL16" s="44">
        <f t="shared" si="2"/>
        <v>24</v>
      </c>
      <c r="EM16" s="44">
        <f t="shared" si="2"/>
        <v>25</v>
      </c>
      <c r="EN16" s="44">
        <f t="shared" si="2"/>
        <v>26</v>
      </c>
      <c r="EO16" s="44">
        <f t="shared" si="2"/>
        <v>27</v>
      </c>
      <c r="EP16" s="44">
        <f t="shared" si="2"/>
        <v>28</v>
      </c>
      <c r="EQ16" s="44">
        <f t="shared" si="2"/>
        <v>29</v>
      </c>
      <c r="ER16" s="44">
        <f t="shared" si="2"/>
        <v>30</v>
      </c>
      <c r="ES16" s="44">
        <f t="shared" si="2"/>
        <v>31</v>
      </c>
      <c r="ET16" s="44">
        <f t="shared" si="2"/>
        <v>32</v>
      </c>
      <c r="EU16" s="44">
        <f t="shared" si="2"/>
        <v>33</v>
      </c>
      <c r="EV16" s="44">
        <f t="shared" si="2"/>
        <v>34</v>
      </c>
      <c r="EW16" s="44">
        <f t="shared" si="2"/>
        <v>35</v>
      </c>
      <c r="EX16" s="44">
        <f t="shared" si="2"/>
        <v>36</v>
      </c>
      <c r="EY16" s="44">
        <f t="shared" si="2"/>
        <v>37</v>
      </c>
      <c r="EZ16" s="44">
        <f t="shared" si="2"/>
        <v>38</v>
      </c>
      <c r="FA16" s="44">
        <f t="shared" si="2"/>
        <v>39</v>
      </c>
      <c r="FB16" s="44">
        <f t="shared" si="2"/>
        <v>40</v>
      </c>
      <c r="FC16" s="44">
        <f t="shared" si="2"/>
        <v>41</v>
      </c>
      <c r="FD16" s="44">
        <f t="shared" si="2"/>
        <v>42</v>
      </c>
      <c r="FE16" s="44">
        <f t="shared" si="2"/>
        <v>43</v>
      </c>
      <c r="FF16" s="44">
        <f t="shared" si="2"/>
        <v>44</v>
      </c>
      <c r="FG16" s="44">
        <f t="shared" si="2"/>
        <v>45</v>
      </c>
      <c r="FH16" s="44">
        <f t="shared" si="2"/>
        <v>46</v>
      </c>
      <c r="FI16" s="44">
        <f t="shared" si="2"/>
        <v>47</v>
      </c>
      <c r="FJ16" s="44">
        <f t="shared" si="2"/>
        <v>48</v>
      </c>
      <c r="FK16" s="44">
        <f t="shared" si="2"/>
        <v>49</v>
      </c>
      <c r="FL16" s="44">
        <f t="shared" si="2"/>
        <v>50</v>
      </c>
      <c r="FN16" s="7" t="s">
        <v>38</v>
      </c>
      <c r="FO16" s="7" t="s">
        <v>37</v>
      </c>
    </row>
    <row r="17" spans="2:171" x14ac:dyDescent="0.2">
      <c r="B17" s="132"/>
      <c r="C17" s="132"/>
      <c r="D17" s="132"/>
      <c r="E17" s="132"/>
      <c r="F17" s="132"/>
      <c r="G17" s="132"/>
      <c r="H17" s="132"/>
      <c r="I17" s="132"/>
      <c r="J17" s="132"/>
      <c r="K17" s="13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4" t="s">
        <v>21</v>
      </c>
      <c r="BO17" s="6" t="e">
        <f>SUM(#REF!,#REF!,#REF!,#REF!)</f>
        <v>#REF!</v>
      </c>
      <c r="BP17" s="6" t="e">
        <f>SUM(#REF!,#REF!,#REF!,#REF!)</f>
        <v>#REF!</v>
      </c>
      <c r="BQ17" s="6" t="e">
        <f>SUM(#REF!,#REF!,#REF!,#REF!)</f>
        <v>#REF!</v>
      </c>
      <c r="BR17" s="6" t="e">
        <f>SUM(#REF!,#REF!,#REF!,#REF!)</f>
        <v>#REF!</v>
      </c>
      <c r="BS17" s="6" t="e">
        <f>SUM(#REF!,#REF!,#REF!,#REF!)</f>
        <v>#REF!</v>
      </c>
      <c r="BT17" s="6" t="e">
        <f>SUM(#REF!,#REF!,#REF!,#REF!)</f>
        <v>#REF!</v>
      </c>
      <c r="BU17" s="6" t="e">
        <f>SUM(#REF!,#REF!,#REF!,#REF!)</f>
        <v>#REF!</v>
      </c>
      <c r="BV17" s="6" t="e">
        <f>SUM(#REF!,#REF!,#REF!,#REF!)</f>
        <v>#REF!</v>
      </c>
      <c r="BW17" s="6" t="e">
        <f>SUM(#REF!,#REF!,#REF!,#REF!)</f>
        <v>#REF!</v>
      </c>
      <c r="BX17" s="6" t="e">
        <f>SUM(#REF!,#REF!,#REF!,#REF!)</f>
        <v>#REF!</v>
      </c>
      <c r="BY17" s="6" t="e">
        <f>SUM(#REF!,#REF!,#REF!,#REF!)</f>
        <v>#REF!</v>
      </c>
      <c r="BZ17" s="6" t="e">
        <f>SUM(#REF!,#REF!,#REF!,#REF!)</f>
        <v>#REF!</v>
      </c>
      <c r="CA17" s="6" t="e">
        <f>SUM(#REF!,#REF!,#REF!,#REF!)</f>
        <v>#REF!</v>
      </c>
      <c r="CB17" s="6" t="e">
        <f>SUM(#REF!,#REF!,#REF!,#REF!)</f>
        <v>#REF!</v>
      </c>
      <c r="CC17" s="6" t="e">
        <f>SUM(#REF!,#REF!,#REF!,#REF!)</f>
        <v>#REF!</v>
      </c>
      <c r="CD17" s="6" t="e">
        <f>SUM(#REF!,#REF!,#REF!,#REF!)</f>
        <v>#REF!</v>
      </c>
      <c r="CE17" s="6" t="e">
        <f>SUM(#REF!,#REF!,#REF!,#REF!)</f>
        <v>#REF!</v>
      </c>
      <c r="CF17" s="6" t="e">
        <f>SUM(#REF!,#REF!,#REF!,#REF!)</f>
        <v>#REF!</v>
      </c>
      <c r="CG17" s="6" t="e">
        <f>SUM(#REF!,#REF!,#REF!,#REF!)</f>
        <v>#REF!</v>
      </c>
      <c r="CH17" s="6" t="e">
        <f>SUM(#REF!,#REF!,#REF!,#REF!)</f>
        <v>#REF!</v>
      </c>
      <c r="CI17" s="6" t="e">
        <f>SUM(#REF!,#REF!,#REF!,#REF!)</f>
        <v>#REF!</v>
      </c>
      <c r="CJ17" s="6" t="e">
        <f>SUM(#REF!,#REF!,#REF!,#REF!)</f>
        <v>#REF!</v>
      </c>
      <c r="CK17" s="6" t="e">
        <f>SUM(#REF!,#REF!,#REF!,#REF!)</f>
        <v>#REF!</v>
      </c>
      <c r="CL17" s="6" t="e">
        <f>SUM(#REF!,#REF!,#REF!,#REF!)</f>
        <v>#REF!</v>
      </c>
      <c r="CM17" s="6" t="e">
        <f>SUM(#REF!,#REF!,#REF!,#REF!)</f>
        <v>#REF!</v>
      </c>
      <c r="CN17" s="6" t="e">
        <f>SUM(#REF!,#REF!,#REF!,#REF!)</f>
        <v>#REF!</v>
      </c>
      <c r="CO17" s="6" t="e">
        <f>SUM(#REF!,#REF!,#REF!,#REF!)</f>
        <v>#REF!</v>
      </c>
      <c r="CP17" s="6" t="e">
        <f>SUM(#REF!,#REF!,#REF!,#REF!)</f>
        <v>#REF!</v>
      </c>
      <c r="CQ17" s="6" t="e">
        <f>SUM(#REF!,#REF!,#REF!,#REF!)</f>
        <v>#REF!</v>
      </c>
      <c r="CR17" s="6" t="e">
        <f>SUM(#REF!,#REF!,#REF!,#REF!)</f>
        <v>#REF!</v>
      </c>
      <c r="CS17" s="6" t="e">
        <f>SUM(#REF!,#REF!,#REF!,#REF!)</f>
        <v>#REF!</v>
      </c>
      <c r="CT17" s="6" t="e">
        <f>SUM(#REF!,#REF!,#REF!,#REF!)</f>
        <v>#REF!</v>
      </c>
      <c r="CU17" s="6" t="e">
        <f>SUM(#REF!,#REF!,#REF!,#REF!)</f>
        <v>#REF!</v>
      </c>
      <c r="CV17" s="6" t="e">
        <f>SUM(#REF!,#REF!,#REF!,#REF!)</f>
        <v>#REF!</v>
      </c>
      <c r="CW17" s="6" t="e">
        <f>SUM(#REF!,#REF!,#REF!,#REF!)</f>
        <v>#REF!</v>
      </c>
      <c r="CX17" s="6" t="e">
        <f>SUM(#REF!,#REF!,#REF!,#REF!)</f>
        <v>#REF!</v>
      </c>
      <c r="CY17" s="6" t="e">
        <f>SUM(#REF!,#REF!,#REF!,#REF!)</f>
        <v>#REF!</v>
      </c>
      <c r="CZ17" s="6" t="e">
        <f>SUM(#REF!,#REF!,#REF!,#REF!)</f>
        <v>#REF!</v>
      </c>
      <c r="DA17" s="6" t="e">
        <f>SUM(#REF!,#REF!,#REF!,#REF!)</f>
        <v>#REF!</v>
      </c>
      <c r="DB17" s="6" t="e">
        <f>SUM(#REF!,#REF!,#REF!,#REF!)</f>
        <v>#REF!</v>
      </c>
      <c r="DC17" s="6" t="e">
        <f>SUM(#REF!,#REF!,#REF!,#REF!)</f>
        <v>#REF!</v>
      </c>
      <c r="DD17" s="6" t="e">
        <f>SUM(#REF!,#REF!,#REF!,#REF!)</f>
        <v>#REF!</v>
      </c>
      <c r="DE17" s="6" t="e">
        <f>SUM(#REF!,#REF!,#REF!,#REF!)</f>
        <v>#REF!</v>
      </c>
      <c r="DF17" s="6" t="e">
        <f>SUM(#REF!,#REF!,#REF!,#REF!)</f>
        <v>#REF!</v>
      </c>
      <c r="DG17" s="6" t="e">
        <f>SUM(#REF!,#REF!,#REF!,#REF!)</f>
        <v>#REF!</v>
      </c>
      <c r="DH17" s="6" t="e">
        <f>SUM(#REF!,#REF!,#REF!,#REF!)</f>
        <v>#REF!</v>
      </c>
      <c r="DI17" s="6" t="e">
        <f>SUM(#REF!,#REF!,#REF!,#REF!)</f>
        <v>#REF!</v>
      </c>
      <c r="DJ17" s="6" t="e">
        <f>SUM(#REF!,#REF!,#REF!,#REF!)</f>
        <v>#REF!</v>
      </c>
      <c r="DK17" s="6" t="e">
        <f>SUM(#REF!,#REF!,#REF!,#REF!)</f>
        <v>#REF!</v>
      </c>
      <c r="DL17" s="6" t="e">
        <f>SUM(#REF!,#REF!,#REF!,#REF!)</f>
        <v>#REF!</v>
      </c>
      <c r="DN17" s="3" t="s">
        <v>19</v>
      </c>
      <c r="DO17" s="127" t="e">
        <f>SUM(#REF!,#REF!,#REF!,#REF!)</f>
        <v>#REF!</v>
      </c>
      <c r="DP17" s="127" t="e">
        <f>SUM(#REF!,#REF!,#REF!,#REF!)</f>
        <v>#REF!</v>
      </c>
      <c r="DQ17" s="127" t="e">
        <f>SUM(#REF!,#REF!,#REF!,#REF!)</f>
        <v>#REF!</v>
      </c>
      <c r="DR17" s="127" t="e">
        <f>SUM(#REF!,#REF!,#REF!,#REF!)</f>
        <v>#REF!</v>
      </c>
      <c r="DS17" s="127" t="e">
        <f>SUM(#REF!,#REF!,#REF!,#REF!)</f>
        <v>#REF!</v>
      </c>
      <c r="DT17" s="127" t="e">
        <f>SUM(#REF!,#REF!,#REF!,#REF!)</f>
        <v>#REF!</v>
      </c>
      <c r="DU17" s="127" t="e">
        <f>SUM(#REF!,#REF!,#REF!,#REF!)</f>
        <v>#REF!</v>
      </c>
      <c r="DV17" s="127" t="e">
        <f>SUM(#REF!,#REF!,#REF!,#REF!)</f>
        <v>#REF!</v>
      </c>
      <c r="DW17" s="127" t="e">
        <f>SUM(#REF!,#REF!,#REF!,#REF!)</f>
        <v>#REF!</v>
      </c>
      <c r="DX17" s="127" t="e">
        <f>SUM(#REF!,#REF!,#REF!,#REF!)</f>
        <v>#REF!</v>
      </c>
      <c r="DY17" s="127" t="e">
        <f>SUM(#REF!,#REF!,#REF!,#REF!)</f>
        <v>#REF!</v>
      </c>
      <c r="DZ17" s="127" t="e">
        <f>SUM(#REF!,#REF!,#REF!,#REF!)</f>
        <v>#REF!</v>
      </c>
      <c r="EA17" s="127" t="e">
        <f>SUM(#REF!,#REF!,#REF!,#REF!)</f>
        <v>#REF!</v>
      </c>
      <c r="EB17" s="127" t="e">
        <f>SUM(#REF!,#REF!,#REF!,#REF!)</f>
        <v>#REF!</v>
      </c>
      <c r="EC17" s="127" t="e">
        <f>SUM(#REF!,#REF!,#REF!,#REF!)</f>
        <v>#REF!</v>
      </c>
      <c r="ED17" s="127" t="e">
        <f>SUM(#REF!,#REF!,#REF!,#REF!)</f>
        <v>#REF!</v>
      </c>
      <c r="EE17" s="127" t="e">
        <f>SUM(#REF!,#REF!,#REF!,#REF!)</f>
        <v>#REF!</v>
      </c>
      <c r="EF17" s="127" t="e">
        <f>SUM(#REF!,#REF!,#REF!,#REF!)</f>
        <v>#REF!</v>
      </c>
      <c r="EG17" s="127" t="e">
        <f>SUM(#REF!,#REF!,#REF!,#REF!)</f>
        <v>#REF!</v>
      </c>
      <c r="EH17" s="127" t="e">
        <f>SUM(#REF!,#REF!,#REF!,#REF!)</f>
        <v>#REF!</v>
      </c>
      <c r="EI17" s="127" t="e">
        <f>SUM(#REF!,#REF!,#REF!,#REF!)</f>
        <v>#REF!</v>
      </c>
      <c r="EJ17" s="127" t="e">
        <f>SUM(#REF!,#REF!,#REF!,#REF!)</f>
        <v>#REF!</v>
      </c>
      <c r="EK17" s="127" t="e">
        <f>SUM(#REF!,#REF!,#REF!,#REF!)</f>
        <v>#REF!</v>
      </c>
      <c r="EL17" s="127" t="e">
        <f>SUM(#REF!,#REF!,#REF!,#REF!)</f>
        <v>#REF!</v>
      </c>
      <c r="EM17" s="127" t="e">
        <f>SUM(#REF!,#REF!,#REF!,#REF!)</f>
        <v>#REF!</v>
      </c>
      <c r="EN17" s="127" t="e">
        <f>SUM(#REF!,#REF!,#REF!,#REF!)</f>
        <v>#REF!</v>
      </c>
      <c r="EO17" s="127" t="e">
        <f>SUM(#REF!,#REF!,#REF!,#REF!)</f>
        <v>#REF!</v>
      </c>
      <c r="EP17" s="127" t="e">
        <f>SUM(#REF!,#REF!,#REF!,#REF!)</f>
        <v>#REF!</v>
      </c>
      <c r="EQ17" s="127" t="e">
        <f>SUM(#REF!,#REF!,#REF!,#REF!)</f>
        <v>#REF!</v>
      </c>
      <c r="ER17" s="127" t="e">
        <f>SUM(#REF!,#REF!,#REF!,#REF!)</f>
        <v>#REF!</v>
      </c>
      <c r="ES17" s="127" t="e">
        <f>SUM(#REF!,#REF!,#REF!,#REF!)</f>
        <v>#REF!</v>
      </c>
      <c r="ET17" s="127" t="e">
        <f>SUM(#REF!,#REF!,#REF!,#REF!)</f>
        <v>#REF!</v>
      </c>
      <c r="EU17" s="127" t="e">
        <f>SUM(#REF!,#REF!,#REF!,#REF!)</f>
        <v>#REF!</v>
      </c>
      <c r="EV17" s="127" t="e">
        <f>SUM(#REF!,#REF!,#REF!,#REF!)</f>
        <v>#REF!</v>
      </c>
      <c r="EW17" s="127" t="e">
        <f>SUM(#REF!,#REF!,#REF!,#REF!)</f>
        <v>#REF!</v>
      </c>
      <c r="EX17" s="127" t="e">
        <f>SUM(#REF!,#REF!,#REF!,#REF!)</f>
        <v>#REF!</v>
      </c>
      <c r="EY17" s="127" t="e">
        <f>SUM(#REF!,#REF!,#REF!,#REF!)</f>
        <v>#REF!</v>
      </c>
      <c r="EZ17" s="127" t="e">
        <f>SUM(#REF!,#REF!,#REF!,#REF!)</f>
        <v>#REF!</v>
      </c>
      <c r="FA17" s="127" t="e">
        <f>SUM(#REF!,#REF!,#REF!,#REF!)</f>
        <v>#REF!</v>
      </c>
      <c r="FB17" s="127" t="e">
        <f>SUM(#REF!,#REF!,#REF!,#REF!)</f>
        <v>#REF!</v>
      </c>
      <c r="FC17" s="127" t="e">
        <f>SUM(#REF!,#REF!,#REF!,#REF!)</f>
        <v>#REF!</v>
      </c>
      <c r="FD17" s="127" t="e">
        <f>SUM(#REF!,#REF!,#REF!,#REF!)</f>
        <v>#REF!</v>
      </c>
      <c r="FE17" s="127" t="e">
        <f>SUM(#REF!,#REF!,#REF!,#REF!)</f>
        <v>#REF!</v>
      </c>
      <c r="FF17" s="127" t="e">
        <f>SUM(#REF!,#REF!,#REF!,#REF!)</f>
        <v>#REF!</v>
      </c>
      <c r="FG17" s="127" t="e">
        <f>SUM(#REF!,#REF!,#REF!,#REF!)</f>
        <v>#REF!</v>
      </c>
      <c r="FH17" s="127" t="e">
        <f>SUM(#REF!,#REF!,#REF!,#REF!)</f>
        <v>#REF!</v>
      </c>
      <c r="FI17" s="127" t="e">
        <f>SUM(#REF!,#REF!,#REF!,#REF!)</f>
        <v>#REF!</v>
      </c>
      <c r="FJ17" s="127" t="e">
        <f>SUM(#REF!,#REF!,#REF!,#REF!)</f>
        <v>#REF!</v>
      </c>
      <c r="FK17" s="127" t="e">
        <f>SUM(#REF!,#REF!,#REF!,#REF!)</f>
        <v>#REF!</v>
      </c>
      <c r="FL17" s="127" t="e">
        <f>SUM(#REF!,#REF!,#REF!,#REF!)</f>
        <v>#REF!</v>
      </c>
      <c r="FM17" s="128"/>
      <c r="FO17" s="6" t="e">
        <f>SUM(DO17:FL17)/$C$5</f>
        <v>#REF!</v>
      </c>
    </row>
    <row r="18" spans="2:171" ht="15" x14ac:dyDescent="0.25">
      <c r="B18" s="222" t="s">
        <v>69</v>
      </c>
      <c r="C18" s="223"/>
      <c r="D18" s="223"/>
      <c r="E18" s="223"/>
      <c r="F18" s="137"/>
      <c r="G18" s="137"/>
      <c r="H18" s="137"/>
      <c r="I18" s="147"/>
      <c r="J18" s="147"/>
      <c r="K18" s="148">
        <f>'Skovlandbrug '!D14</f>
        <v>4000</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4" t="s">
        <v>18</v>
      </c>
      <c r="BO18" s="6" t="e">
        <f>BO17</f>
        <v>#REF!</v>
      </c>
      <c r="BP18" s="6" t="e">
        <f>BP17+BO18</f>
        <v>#REF!</v>
      </c>
      <c r="BQ18" s="6" t="e">
        <f t="shared" ref="BQ18:DL18" si="3">BQ17+BP18</f>
        <v>#REF!</v>
      </c>
      <c r="BR18" s="6" t="e">
        <f t="shared" si="3"/>
        <v>#REF!</v>
      </c>
      <c r="BS18" s="6" t="e">
        <f t="shared" si="3"/>
        <v>#REF!</v>
      </c>
      <c r="BT18" s="6" t="e">
        <f t="shared" si="3"/>
        <v>#REF!</v>
      </c>
      <c r="BU18" s="6" t="e">
        <f t="shared" si="3"/>
        <v>#REF!</v>
      </c>
      <c r="BV18" s="6" t="e">
        <f t="shared" si="3"/>
        <v>#REF!</v>
      </c>
      <c r="BW18" s="6" t="e">
        <f t="shared" si="3"/>
        <v>#REF!</v>
      </c>
      <c r="BX18" s="6" t="e">
        <f t="shared" si="3"/>
        <v>#REF!</v>
      </c>
      <c r="BY18" s="6" t="e">
        <f t="shared" si="3"/>
        <v>#REF!</v>
      </c>
      <c r="BZ18" s="6" t="e">
        <f t="shared" si="3"/>
        <v>#REF!</v>
      </c>
      <c r="CA18" s="6" t="e">
        <f t="shared" si="3"/>
        <v>#REF!</v>
      </c>
      <c r="CB18" s="6" t="e">
        <f t="shared" si="3"/>
        <v>#REF!</v>
      </c>
      <c r="CC18" s="6" t="e">
        <f t="shared" si="3"/>
        <v>#REF!</v>
      </c>
      <c r="CD18" s="6" t="e">
        <f t="shared" si="3"/>
        <v>#REF!</v>
      </c>
      <c r="CE18" s="6" t="e">
        <f t="shared" si="3"/>
        <v>#REF!</v>
      </c>
      <c r="CF18" s="6" t="e">
        <f t="shared" si="3"/>
        <v>#REF!</v>
      </c>
      <c r="CG18" s="6" t="e">
        <f t="shared" si="3"/>
        <v>#REF!</v>
      </c>
      <c r="CH18" s="6" t="e">
        <f t="shared" si="3"/>
        <v>#REF!</v>
      </c>
      <c r="CI18" s="6" t="e">
        <f t="shared" si="3"/>
        <v>#REF!</v>
      </c>
      <c r="CJ18" s="6" t="e">
        <f t="shared" si="3"/>
        <v>#REF!</v>
      </c>
      <c r="CK18" s="6" t="e">
        <f t="shared" si="3"/>
        <v>#REF!</v>
      </c>
      <c r="CL18" s="6" t="e">
        <f t="shared" si="3"/>
        <v>#REF!</v>
      </c>
      <c r="CM18" s="6" t="e">
        <f t="shared" si="3"/>
        <v>#REF!</v>
      </c>
      <c r="CN18" s="6" t="e">
        <f t="shared" si="3"/>
        <v>#REF!</v>
      </c>
      <c r="CO18" s="6" t="e">
        <f t="shared" si="3"/>
        <v>#REF!</v>
      </c>
      <c r="CP18" s="6" t="e">
        <f t="shared" si="3"/>
        <v>#REF!</v>
      </c>
      <c r="CQ18" s="6" t="e">
        <f t="shared" si="3"/>
        <v>#REF!</v>
      </c>
      <c r="CR18" s="6" t="e">
        <f t="shared" si="3"/>
        <v>#REF!</v>
      </c>
      <c r="CS18" s="6" t="e">
        <f t="shared" si="3"/>
        <v>#REF!</v>
      </c>
      <c r="CT18" s="6" t="e">
        <f t="shared" si="3"/>
        <v>#REF!</v>
      </c>
      <c r="CU18" s="6" t="e">
        <f t="shared" si="3"/>
        <v>#REF!</v>
      </c>
      <c r="CV18" s="6" t="e">
        <f t="shared" si="3"/>
        <v>#REF!</v>
      </c>
      <c r="CW18" s="6" t="e">
        <f t="shared" si="3"/>
        <v>#REF!</v>
      </c>
      <c r="CX18" s="6" t="e">
        <f t="shared" si="3"/>
        <v>#REF!</v>
      </c>
      <c r="CY18" s="6" t="e">
        <f t="shared" si="3"/>
        <v>#REF!</v>
      </c>
      <c r="CZ18" s="6" t="e">
        <f t="shared" si="3"/>
        <v>#REF!</v>
      </c>
      <c r="DA18" s="6" t="e">
        <f t="shared" si="3"/>
        <v>#REF!</v>
      </c>
      <c r="DB18" s="6" t="e">
        <f t="shared" si="3"/>
        <v>#REF!</v>
      </c>
      <c r="DC18" s="6" t="e">
        <f t="shared" si="3"/>
        <v>#REF!</v>
      </c>
      <c r="DD18" s="6" t="e">
        <f t="shared" si="3"/>
        <v>#REF!</v>
      </c>
      <c r="DE18" s="6" t="e">
        <f t="shared" si="3"/>
        <v>#REF!</v>
      </c>
      <c r="DF18" s="6" t="e">
        <f t="shared" si="3"/>
        <v>#REF!</v>
      </c>
      <c r="DG18" s="6" t="e">
        <f t="shared" si="3"/>
        <v>#REF!</v>
      </c>
      <c r="DH18" s="6" t="e">
        <f t="shared" si="3"/>
        <v>#REF!</v>
      </c>
      <c r="DI18" s="6" t="e">
        <f t="shared" si="3"/>
        <v>#REF!</v>
      </c>
      <c r="DJ18" s="6" t="e">
        <f t="shared" si="3"/>
        <v>#REF!</v>
      </c>
      <c r="DK18" s="6" t="e">
        <f t="shared" si="3"/>
        <v>#REF!</v>
      </c>
      <c r="DL18" s="6" t="e">
        <f t="shared" si="3"/>
        <v>#REF!</v>
      </c>
      <c r="DN18" s="3" t="s">
        <v>20</v>
      </c>
      <c r="DO18" s="127" t="e">
        <f>BO18*(1+$C$8)^-BO$16</f>
        <v>#REF!</v>
      </c>
      <c r="DP18" s="127" t="e">
        <f>DP17+DO18</f>
        <v>#REF!</v>
      </c>
      <c r="DQ18" s="127" t="e">
        <f t="shared" ref="DQ18:FL18" si="4">DQ17+DP18</f>
        <v>#REF!</v>
      </c>
      <c r="DR18" s="127" t="e">
        <f t="shared" si="4"/>
        <v>#REF!</v>
      </c>
      <c r="DS18" s="127" t="e">
        <f t="shared" si="4"/>
        <v>#REF!</v>
      </c>
      <c r="DT18" s="127" t="e">
        <f t="shared" si="4"/>
        <v>#REF!</v>
      </c>
      <c r="DU18" s="127" t="e">
        <f t="shared" si="4"/>
        <v>#REF!</v>
      </c>
      <c r="DV18" s="127" t="e">
        <f t="shared" si="4"/>
        <v>#REF!</v>
      </c>
      <c r="DW18" s="127" t="e">
        <f t="shared" si="4"/>
        <v>#REF!</v>
      </c>
      <c r="DX18" s="127" t="e">
        <f t="shared" si="4"/>
        <v>#REF!</v>
      </c>
      <c r="DY18" s="127" t="e">
        <f t="shared" si="4"/>
        <v>#REF!</v>
      </c>
      <c r="DZ18" s="127" t="e">
        <f t="shared" si="4"/>
        <v>#REF!</v>
      </c>
      <c r="EA18" s="127" t="e">
        <f t="shared" si="4"/>
        <v>#REF!</v>
      </c>
      <c r="EB18" s="127" t="e">
        <f t="shared" si="4"/>
        <v>#REF!</v>
      </c>
      <c r="EC18" s="127" t="e">
        <f t="shared" si="4"/>
        <v>#REF!</v>
      </c>
      <c r="ED18" s="127" t="e">
        <f t="shared" si="4"/>
        <v>#REF!</v>
      </c>
      <c r="EE18" s="127" t="e">
        <f t="shared" si="4"/>
        <v>#REF!</v>
      </c>
      <c r="EF18" s="127" t="e">
        <f t="shared" si="4"/>
        <v>#REF!</v>
      </c>
      <c r="EG18" s="127" t="e">
        <f t="shared" si="4"/>
        <v>#REF!</v>
      </c>
      <c r="EH18" s="127" t="e">
        <f t="shared" si="4"/>
        <v>#REF!</v>
      </c>
      <c r="EI18" s="127" t="e">
        <f t="shared" si="4"/>
        <v>#REF!</v>
      </c>
      <c r="EJ18" s="127" t="e">
        <f t="shared" si="4"/>
        <v>#REF!</v>
      </c>
      <c r="EK18" s="127" t="e">
        <f t="shared" si="4"/>
        <v>#REF!</v>
      </c>
      <c r="EL18" s="127" t="e">
        <f t="shared" si="4"/>
        <v>#REF!</v>
      </c>
      <c r="EM18" s="127" t="e">
        <f t="shared" si="4"/>
        <v>#REF!</v>
      </c>
      <c r="EN18" s="127" t="e">
        <f t="shared" si="4"/>
        <v>#REF!</v>
      </c>
      <c r="EO18" s="127" t="e">
        <f t="shared" si="4"/>
        <v>#REF!</v>
      </c>
      <c r="EP18" s="127" t="e">
        <f t="shared" si="4"/>
        <v>#REF!</v>
      </c>
      <c r="EQ18" s="127" t="e">
        <f t="shared" si="4"/>
        <v>#REF!</v>
      </c>
      <c r="ER18" s="127" t="e">
        <f t="shared" si="4"/>
        <v>#REF!</v>
      </c>
      <c r="ES18" s="127" t="e">
        <f t="shared" si="4"/>
        <v>#REF!</v>
      </c>
      <c r="ET18" s="127" t="e">
        <f t="shared" si="4"/>
        <v>#REF!</v>
      </c>
      <c r="EU18" s="127" t="e">
        <f t="shared" si="4"/>
        <v>#REF!</v>
      </c>
      <c r="EV18" s="127" t="e">
        <f t="shared" si="4"/>
        <v>#REF!</v>
      </c>
      <c r="EW18" s="127" t="e">
        <f t="shared" si="4"/>
        <v>#REF!</v>
      </c>
      <c r="EX18" s="127" t="e">
        <f t="shared" si="4"/>
        <v>#REF!</v>
      </c>
      <c r="EY18" s="127" t="e">
        <f t="shared" si="4"/>
        <v>#REF!</v>
      </c>
      <c r="EZ18" s="127" t="e">
        <f t="shared" si="4"/>
        <v>#REF!</v>
      </c>
      <c r="FA18" s="127" t="e">
        <f t="shared" si="4"/>
        <v>#REF!</v>
      </c>
      <c r="FB18" s="127" t="e">
        <f t="shared" si="4"/>
        <v>#REF!</v>
      </c>
      <c r="FC18" s="127" t="e">
        <f t="shared" si="4"/>
        <v>#REF!</v>
      </c>
      <c r="FD18" s="127" t="e">
        <f t="shared" si="4"/>
        <v>#REF!</v>
      </c>
      <c r="FE18" s="127" t="e">
        <f t="shared" si="4"/>
        <v>#REF!</v>
      </c>
      <c r="FF18" s="127" t="e">
        <f t="shared" si="4"/>
        <v>#REF!</v>
      </c>
      <c r="FG18" s="127" t="e">
        <f t="shared" si="4"/>
        <v>#REF!</v>
      </c>
      <c r="FH18" s="127" t="e">
        <f t="shared" si="4"/>
        <v>#REF!</v>
      </c>
      <c r="FI18" s="127" t="e">
        <f t="shared" si="4"/>
        <v>#REF!</v>
      </c>
      <c r="FJ18" s="127" t="e">
        <f t="shared" si="4"/>
        <v>#REF!</v>
      </c>
      <c r="FK18" s="127" t="e">
        <f t="shared" si="4"/>
        <v>#REF!</v>
      </c>
      <c r="FL18" s="127" t="e">
        <f t="shared" si="4"/>
        <v>#REF!</v>
      </c>
      <c r="FO18" s="129" t="e">
        <f>FL18/#REF!</f>
        <v>#REF!</v>
      </c>
    </row>
    <row r="19" spans="2:171" ht="15" x14ac:dyDescent="0.25">
      <c r="B19" s="224" t="s">
        <v>68</v>
      </c>
      <c r="C19" s="225"/>
      <c r="D19" s="225"/>
      <c r="E19" s="225"/>
      <c r="F19" s="149"/>
      <c r="G19" s="149"/>
      <c r="H19" s="149"/>
      <c r="I19" s="149"/>
      <c r="J19" s="149"/>
      <c r="K19" s="150">
        <f>FO22</f>
        <v>2534.7392048400111</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2:171" x14ac:dyDescent="0.2">
      <c r="B20" s="132"/>
      <c r="C20" s="132"/>
      <c r="D20" s="132"/>
      <c r="E20" s="132"/>
      <c r="F20" s="132"/>
      <c r="G20" s="132"/>
      <c r="H20" s="132"/>
      <c r="I20" s="132"/>
      <c r="J20" s="151"/>
      <c r="K20" s="151"/>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4" t="s">
        <v>65</v>
      </c>
      <c r="BO20" s="6" t="e">
        <f>SUM(BO17:DL17)/$C$5</f>
        <v>#REF!</v>
      </c>
      <c r="BP20" s="6" t="e">
        <f>BO20</f>
        <v>#REF!</v>
      </c>
      <c r="BQ20" s="6" t="e">
        <f t="shared" ref="BQ20:DK20" si="5">BP20</f>
        <v>#REF!</v>
      </c>
      <c r="BR20" s="6" t="e">
        <f t="shared" si="5"/>
        <v>#REF!</v>
      </c>
      <c r="BS20" s="6" t="e">
        <f t="shared" si="5"/>
        <v>#REF!</v>
      </c>
      <c r="BT20" s="6" t="e">
        <f t="shared" si="5"/>
        <v>#REF!</v>
      </c>
      <c r="BU20" s="6" t="e">
        <f t="shared" si="5"/>
        <v>#REF!</v>
      </c>
      <c r="BV20" s="6" t="e">
        <f t="shared" si="5"/>
        <v>#REF!</v>
      </c>
      <c r="BW20" s="6" t="e">
        <f t="shared" si="5"/>
        <v>#REF!</v>
      </c>
      <c r="BX20" s="6" t="e">
        <f t="shared" si="5"/>
        <v>#REF!</v>
      </c>
      <c r="BY20" s="6" t="e">
        <f t="shared" si="5"/>
        <v>#REF!</v>
      </c>
      <c r="BZ20" s="6" t="e">
        <f t="shared" si="5"/>
        <v>#REF!</v>
      </c>
      <c r="CA20" s="6" t="e">
        <f t="shared" si="5"/>
        <v>#REF!</v>
      </c>
      <c r="CB20" s="6" t="e">
        <f t="shared" si="5"/>
        <v>#REF!</v>
      </c>
      <c r="CC20" s="6" t="e">
        <f t="shared" si="5"/>
        <v>#REF!</v>
      </c>
      <c r="CD20" s="6" t="e">
        <f t="shared" si="5"/>
        <v>#REF!</v>
      </c>
      <c r="CE20" s="6" t="e">
        <f t="shared" si="5"/>
        <v>#REF!</v>
      </c>
      <c r="CF20" s="6" t="e">
        <f t="shared" si="5"/>
        <v>#REF!</v>
      </c>
      <c r="CG20" s="6" t="e">
        <f t="shared" si="5"/>
        <v>#REF!</v>
      </c>
      <c r="CH20" s="6" t="e">
        <f t="shared" si="5"/>
        <v>#REF!</v>
      </c>
      <c r="CI20" s="6" t="e">
        <f t="shared" si="5"/>
        <v>#REF!</v>
      </c>
      <c r="CJ20" s="6" t="e">
        <f t="shared" si="5"/>
        <v>#REF!</v>
      </c>
      <c r="CK20" s="6" t="e">
        <f t="shared" si="5"/>
        <v>#REF!</v>
      </c>
      <c r="CL20" s="6" t="e">
        <f t="shared" si="5"/>
        <v>#REF!</v>
      </c>
      <c r="CM20" s="6" t="e">
        <f t="shared" si="5"/>
        <v>#REF!</v>
      </c>
      <c r="CN20" s="6" t="e">
        <f t="shared" si="5"/>
        <v>#REF!</v>
      </c>
      <c r="CO20" s="6" t="e">
        <f t="shared" si="5"/>
        <v>#REF!</v>
      </c>
      <c r="CP20" s="6" t="e">
        <f t="shared" si="5"/>
        <v>#REF!</v>
      </c>
      <c r="CQ20" s="6" t="e">
        <f t="shared" si="5"/>
        <v>#REF!</v>
      </c>
      <c r="CR20" s="6" t="e">
        <f t="shared" si="5"/>
        <v>#REF!</v>
      </c>
      <c r="CS20" s="6" t="e">
        <f t="shared" si="5"/>
        <v>#REF!</v>
      </c>
      <c r="CT20" s="6" t="e">
        <f t="shared" si="5"/>
        <v>#REF!</v>
      </c>
      <c r="CU20" s="6" t="e">
        <f t="shared" si="5"/>
        <v>#REF!</v>
      </c>
      <c r="CV20" s="6" t="e">
        <f t="shared" si="5"/>
        <v>#REF!</v>
      </c>
      <c r="CW20" s="6" t="e">
        <f t="shared" si="5"/>
        <v>#REF!</v>
      </c>
      <c r="CX20" s="6" t="e">
        <f t="shared" si="5"/>
        <v>#REF!</v>
      </c>
      <c r="CY20" s="6" t="e">
        <f t="shared" si="5"/>
        <v>#REF!</v>
      </c>
      <c r="CZ20" s="6" t="e">
        <f t="shared" si="5"/>
        <v>#REF!</v>
      </c>
      <c r="DA20" s="6" t="e">
        <f t="shared" si="5"/>
        <v>#REF!</v>
      </c>
      <c r="DB20" s="6" t="e">
        <f t="shared" si="5"/>
        <v>#REF!</v>
      </c>
      <c r="DC20" s="6" t="e">
        <f t="shared" si="5"/>
        <v>#REF!</v>
      </c>
      <c r="DD20" s="6" t="e">
        <f t="shared" si="5"/>
        <v>#REF!</v>
      </c>
      <c r="DE20" s="6" t="e">
        <f t="shared" si="5"/>
        <v>#REF!</v>
      </c>
      <c r="DF20" s="6" t="e">
        <f t="shared" si="5"/>
        <v>#REF!</v>
      </c>
      <c r="DG20" s="6" t="e">
        <f t="shared" si="5"/>
        <v>#REF!</v>
      </c>
      <c r="DH20" s="6" t="e">
        <f t="shared" si="5"/>
        <v>#REF!</v>
      </c>
      <c r="DI20" s="6" t="e">
        <f t="shared" si="5"/>
        <v>#REF!</v>
      </c>
      <c r="DJ20" s="6" t="e">
        <f t="shared" si="5"/>
        <v>#REF!</v>
      </c>
      <c r="DK20" s="6" t="e">
        <f t="shared" si="5"/>
        <v>#REF!</v>
      </c>
      <c r="DL20" s="6" t="e">
        <f>DK20</f>
        <v>#REF!</v>
      </c>
      <c r="DN20" s="3" t="s">
        <v>66</v>
      </c>
      <c r="DO20" s="40" t="e">
        <f t="shared" ref="DO20:FL20" si="6">$FO$20</f>
        <v>#REF!</v>
      </c>
      <c r="DP20" s="40" t="e">
        <f t="shared" si="6"/>
        <v>#REF!</v>
      </c>
      <c r="DQ20" s="40" t="e">
        <f t="shared" si="6"/>
        <v>#REF!</v>
      </c>
      <c r="DR20" s="40" t="e">
        <f t="shared" si="6"/>
        <v>#REF!</v>
      </c>
      <c r="DS20" s="40" t="e">
        <f t="shared" si="6"/>
        <v>#REF!</v>
      </c>
      <c r="DT20" s="40" t="e">
        <f t="shared" si="6"/>
        <v>#REF!</v>
      </c>
      <c r="DU20" s="40" t="e">
        <f t="shared" si="6"/>
        <v>#REF!</v>
      </c>
      <c r="DV20" s="40" t="e">
        <f t="shared" si="6"/>
        <v>#REF!</v>
      </c>
      <c r="DW20" s="40" t="e">
        <f t="shared" si="6"/>
        <v>#REF!</v>
      </c>
      <c r="DX20" s="40" t="e">
        <f t="shared" si="6"/>
        <v>#REF!</v>
      </c>
      <c r="DY20" s="40" t="e">
        <f t="shared" si="6"/>
        <v>#REF!</v>
      </c>
      <c r="DZ20" s="40" t="e">
        <f t="shared" si="6"/>
        <v>#REF!</v>
      </c>
      <c r="EA20" s="40" t="e">
        <f t="shared" si="6"/>
        <v>#REF!</v>
      </c>
      <c r="EB20" s="40" t="e">
        <f t="shared" si="6"/>
        <v>#REF!</v>
      </c>
      <c r="EC20" s="40" t="e">
        <f t="shared" si="6"/>
        <v>#REF!</v>
      </c>
      <c r="ED20" s="40" t="e">
        <f t="shared" si="6"/>
        <v>#REF!</v>
      </c>
      <c r="EE20" s="40" t="e">
        <f t="shared" si="6"/>
        <v>#REF!</v>
      </c>
      <c r="EF20" s="40" t="e">
        <f t="shared" si="6"/>
        <v>#REF!</v>
      </c>
      <c r="EG20" s="40" t="e">
        <f t="shared" si="6"/>
        <v>#REF!</v>
      </c>
      <c r="EH20" s="40" t="e">
        <f t="shared" si="6"/>
        <v>#REF!</v>
      </c>
      <c r="EI20" s="40" t="e">
        <f t="shared" si="6"/>
        <v>#REF!</v>
      </c>
      <c r="EJ20" s="40" t="e">
        <f t="shared" si="6"/>
        <v>#REF!</v>
      </c>
      <c r="EK20" s="40" t="e">
        <f t="shared" si="6"/>
        <v>#REF!</v>
      </c>
      <c r="EL20" s="40" t="e">
        <f t="shared" si="6"/>
        <v>#REF!</v>
      </c>
      <c r="EM20" s="40" t="e">
        <f t="shared" si="6"/>
        <v>#REF!</v>
      </c>
      <c r="EN20" s="40" t="e">
        <f t="shared" si="6"/>
        <v>#REF!</v>
      </c>
      <c r="EO20" s="40" t="e">
        <f t="shared" si="6"/>
        <v>#REF!</v>
      </c>
      <c r="EP20" s="40" t="e">
        <f t="shared" si="6"/>
        <v>#REF!</v>
      </c>
      <c r="EQ20" s="40" t="e">
        <f t="shared" si="6"/>
        <v>#REF!</v>
      </c>
      <c r="ER20" s="40" t="e">
        <f t="shared" si="6"/>
        <v>#REF!</v>
      </c>
      <c r="ES20" s="40" t="e">
        <f t="shared" si="6"/>
        <v>#REF!</v>
      </c>
      <c r="ET20" s="40" t="e">
        <f t="shared" si="6"/>
        <v>#REF!</v>
      </c>
      <c r="EU20" s="40" t="e">
        <f t="shared" si="6"/>
        <v>#REF!</v>
      </c>
      <c r="EV20" s="40" t="e">
        <f t="shared" si="6"/>
        <v>#REF!</v>
      </c>
      <c r="EW20" s="40" t="e">
        <f t="shared" si="6"/>
        <v>#REF!</v>
      </c>
      <c r="EX20" s="40" t="e">
        <f t="shared" si="6"/>
        <v>#REF!</v>
      </c>
      <c r="EY20" s="40" t="e">
        <f t="shared" si="6"/>
        <v>#REF!</v>
      </c>
      <c r="EZ20" s="40" t="e">
        <f t="shared" si="6"/>
        <v>#REF!</v>
      </c>
      <c r="FA20" s="40" t="e">
        <f t="shared" si="6"/>
        <v>#REF!</v>
      </c>
      <c r="FB20" s="40" t="e">
        <f t="shared" si="6"/>
        <v>#REF!</v>
      </c>
      <c r="FC20" s="40" t="e">
        <f t="shared" si="6"/>
        <v>#REF!</v>
      </c>
      <c r="FD20" s="40" t="e">
        <f t="shared" si="6"/>
        <v>#REF!</v>
      </c>
      <c r="FE20" s="40" t="e">
        <f t="shared" si="6"/>
        <v>#REF!</v>
      </c>
      <c r="FF20" s="40" t="e">
        <f t="shared" si="6"/>
        <v>#REF!</v>
      </c>
      <c r="FG20" s="40" t="e">
        <f t="shared" si="6"/>
        <v>#REF!</v>
      </c>
      <c r="FH20" s="40" t="e">
        <f t="shared" si="6"/>
        <v>#REF!</v>
      </c>
      <c r="FI20" s="40" t="e">
        <f t="shared" si="6"/>
        <v>#REF!</v>
      </c>
      <c r="FJ20" s="40" t="e">
        <f t="shared" si="6"/>
        <v>#REF!</v>
      </c>
      <c r="FK20" s="40" t="e">
        <f t="shared" si="6"/>
        <v>#REF!</v>
      </c>
      <c r="FL20" s="40" t="e">
        <f t="shared" si="6"/>
        <v>#REF!</v>
      </c>
      <c r="FO20" s="6" t="e">
        <f>SUM(#REF!)</f>
        <v>#REF!</v>
      </c>
    </row>
    <row r="21" spans="2:171" ht="15" x14ac:dyDescent="0.25">
      <c r="B21" s="132"/>
      <c r="C21" s="132"/>
      <c r="D21" s="152"/>
      <c r="E21" s="132"/>
      <c r="F21" s="132"/>
      <c r="G21" s="132"/>
      <c r="H21" s="132"/>
      <c r="I21" s="132"/>
      <c r="J21" s="151"/>
      <c r="K21" s="151"/>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3" t="s">
        <v>78</v>
      </c>
      <c r="BO21" s="8" t="e">
        <f>BO17</f>
        <v>#REF!</v>
      </c>
      <c r="BP21" s="8" t="e">
        <f>AVERAGE($BO$17:BP17)</f>
        <v>#REF!</v>
      </c>
      <c r="BQ21" s="8" t="e">
        <f>AVERAGE($BO$17:BQ17)</f>
        <v>#REF!</v>
      </c>
      <c r="BR21" s="8" t="e">
        <f>AVERAGE($BO$17:BR17)</f>
        <v>#REF!</v>
      </c>
      <c r="BS21" s="8" t="e">
        <f>AVERAGE($BO$17:BS17)</f>
        <v>#REF!</v>
      </c>
      <c r="BT21" s="8" t="e">
        <f>AVERAGE($BO$17:BT17)</f>
        <v>#REF!</v>
      </c>
      <c r="BU21" s="8" t="e">
        <f>AVERAGE($BO$17:BU17)</f>
        <v>#REF!</v>
      </c>
      <c r="BV21" s="8" t="e">
        <f>AVERAGE($BO$17:BV17)</f>
        <v>#REF!</v>
      </c>
      <c r="BW21" s="8" t="e">
        <f>AVERAGE($BO$17:BW17)</f>
        <v>#REF!</v>
      </c>
      <c r="BX21" s="8" t="e">
        <f>AVERAGE($BO$17:BX17)</f>
        <v>#REF!</v>
      </c>
      <c r="BY21" s="8" t="e">
        <f>AVERAGE($BO$17:BY17)</f>
        <v>#REF!</v>
      </c>
      <c r="BZ21" s="8" t="e">
        <f>AVERAGE($BO$17:BZ17)</f>
        <v>#REF!</v>
      </c>
      <c r="CA21" s="8" t="e">
        <f>AVERAGE($BO$17:CA17)</f>
        <v>#REF!</v>
      </c>
      <c r="CB21" s="8" t="e">
        <f>AVERAGE($BO$17:CB17)</f>
        <v>#REF!</v>
      </c>
      <c r="CC21" s="8" t="e">
        <f>AVERAGE($BO$17:CC17)</f>
        <v>#REF!</v>
      </c>
      <c r="CD21" s="8" t="e">
        <f>AVERAGE($BO$17:CD17)</f>
        <v>#REF!</v>
      </c>
      <c r="CE21" s="8" t="e">
        <f>AVERAGE($BO$17:CE17)</f>
        <v>#REF!</v>
      </c>
      <c r="CF21" s="8" t="e">
        <f>AVERAGE($BO$17:CF17)</f>
        <v>#REF!</v>
      </c>
      <c r="CG21" s="8" t="e">
        <f>AVERAGE($BO$17:CG17)</f>
        <v>#REF!</v>
      </c>
      <c r="CH21" s="8" t="e">
        <f>AVERAGE($BO$17:CH17)</f>
        <v>#REF!</v>
      </c>
      <c r="CI21" s="8" t="e">
        <f>AVERAGE($BO$17:CI17)</f>
        <v>#REF!</v>
      </c>
      <c r="CJ21" s="8" t="e">
        <f>AVERAGE($BO$17:CJ17)</f>
        <v>#REF!</v>
      </c>
      <c r="CK21" s="8" t="e">
        <f>AVERAGE($BO$17:CK17)</f>
        <v>#REF!</v>
      </c>
      <c r="CL21" s="8" t="e">
        <f>AVERAGE($BO$17:CL17)</f>
        <v>#REF!</v>
      </c>
      <c r="CM21" s="8" t="e">
        <f>AVERAGE($BO$17:CM17)</f>
        <v>#REF!</v>
      </c>
      <c r="CN21" s="8" t="e">
        <f>AVERAGE($BO$17:CN17)</f>
        <v>#REF!</v>
      </c>
      <c r="CO21" s="8" t="e">
        <f>AVERAGE($BO$17:CO17)</f>
        <v>#REF!</v>
      </c>
      <c r="CP21" s="8" t="e">
        <f>AVERAGE($BO$17:CP17)</f>
        <v>#REF!</v>
      </c>
      <c r="CQ21" s="8" t="e">
        <f>AVERAGE($BO$17:CQ17)</f>
        <v>#REF!</v>
      </c>
      <c r="CR21" s="8" t="e">
        <f>AVERAGE($BO$17:CR17)</f>
        <v>#REF!</v>
      </c>
      <c r="CS21" s="8" t="e">
        <f>AVERAGE($BO$17:CS17)</f>
        <v>#REF!</v>
      </c>
      <c r="CT21" s="8" t="e">
        <f>AVERAGE($BO$17:CT17)</f>
        <v>#REF!</v>
      </c>
      <c r="CU21" s="8" t="e">
        <f>AVERAGE($BO$17:CU17)</f>
        <v>#REF!</v>
      </c>
      <c r="CV21" s="8" t="e">
        <f>AVERAGE($BO$17:CV17)</f>
        <v>#REF!</v>
      </c>
      <c r="CW21" s="8" t="e">
        <f>AVERAGE($BO$17:CW17)</f>
        <v>#REF!</v>
      </c>
      <c r="CX21" s="8" t="e">
        <f>AVERAGE($BO$17:CX17)</f>
        <v>#REF!</v>
      </c>
      <c r="CY21" s="8" t="e">
        <f>AVERAGE($BO$17:CY17)</f>
        <v>#REF!</v>
      </c>
      <c r="CZ21" s="8" t="e">
        <f>AVERAGE($BO$17:CZ17)</f>
        <v>#REF!</v>
      </c>
      <c r="DA21" s="8" t="e">
        <f>AVERAGE($BO$17:DA17)</f>
        <v>#REF!</v>
      </c>
      <c r="DB21" s="8" t="e">
        <f>AVERAGE($BO$17:DB17)</f>
        <v>#REF!</v>
      </c>
      <c r="DC21" s="8" t="e">
        <f>AVERAGE($BO$17:DC17)</f>
        <v>#REF!</v>
      </c>
      <c r="DD21" s="8" t="e">
        <f>AVERAGE($BO$17:DD17)</f>
        <v>#REF!</v>
      </c>
      <c r="DE21" s="8" t="e">
        <f>AVERAGE($BO$17:DE17)</f>
        <v>#REF!</v>
      </c>
      <c r="DF21" s="8" t="e">
        <f>AVERAGE($BO$17:DF17)</f>
        <v>#REF!</v>
      </c>
      <c r="DG21" s="8" t="e">
        <f>AVERAGE($BO$17:DG17)</f>
        <v>#REF!</v>
      </c>
      <c r="DH21" s="8" t="e">
        <f>AVERAGE($BO$17:DH17)</f>
        <v>#REF!</v>
      </c>
      <c r="DI21" s="8" t="e">
        <f>AVERAGE($BO$17:DI17)</f>
        <v>#REF!</v>
      </c>
      <c r="DJ21" s="8" t="e">
        <f>AVERAGE($BO$17:DJ17)</f>
        <v>#REF!</v>
      </c>
      <c r="DK21" s="8" t="e">
        <f>AVERAGE($BO$17:DK17)</f>
        <v>#REF!</v>
      </c>
      <c r="DL21" s="8" t="e">
        <f>AVERAGE($BO$17:DL17)</f>
        <v>#REF!</v>
      </c>
      <c r="DN21" s="3" t="s">
        <v>77</v>
      </c>
      <c r="DO21" s="6" t="e">
        <f>DO17</f>
        <v>#REF!</v>
      </c>
      <c r="DP21" s="40" t="e">
        <f>AVERAGE($DO$17:DP17)</f>
        <v>#REF!</v>
      </c>
      <c r="DQ21" s="40" t="e">
        <f>AVERAGE($DO$17:DQ17)</f>
        <v>#REF!</v>
      </c>
      <c r="DR21" s="40" t="e">
        <f>AVERAGE($DO$17:DR17)</f>
        <v>#REF!</v>
      </c>
      <c r="DS21" s="40" t="e">
        <f>AVERAGE($DO$17:DS17)</f>
        <v>#REF!</v>
      </c>
      <c r="DT21" s="40" t="e">
        <f>AVERAGE($DO$17:DT17)</f>
        <v>#REF!</v>
      </c>
      <c r="DU21" s="40" t="e">
        <f>AVERAGE($DO$17:DU17)</f>
        <v>#REF!</v>
      </c>
      <c r="DV21" s="40" t="e">
        <f>AVERAGE($DO$17:DV17)</f>
        <v>#REF!</v>
      </c>
      <c r="DW21" s="40" t="e">
        <f>AVERAGE($DO$17:DW17)</f>
        <v>#REF!</v>
      </c>
      <c r="DX21" s="40" t="e">
        <f>AVERAGE($DO$17:DX17)</f>
        <v>#REF!</v>
      </c>
      <c r="DY21" s="40" t="e">
        <f>AVERAGE($DO$17:DY17)</f>
        <v>#REF!</v>
      </c>
      <c r="DZ21" s="40" t="e">
        <f>AVERAGE($DO$17:DZ17)</f>
        <v>#REF!</v>
      </c>
      <c r="EA21" s="40" t="e">
        <f>AVERAGE($DO$17:EA17)</f>
        <v>#REF!</v>
      </c>
      <c r="EB21" s="40" t="e">
        <f>AVERAGE($DO$17:EB17)</f>
        <v>#REF!</v>
      </c>
      <c r="EC21" s="40" t="e">
        <f>AVERAGE($DO$17:EC17)</f>
        <v>#REF!</v>
      </c>
      <c r="ED21" s="40" t="e">
        <f>AVERAGE($DO$17:ED17)</f>
        <v>#REF!</v>
      </c>
      <c r="EE21" s="40" t="e">
        <f>AVERAGE($DO$17:EE17)</f>
        <v>#REF!</v>
      </c>
      <c r="EF21" s="40" t="e">
        <f>AVERAGE($DO$17:EF17)</f>
        <v>#REF!</v>
      </c>
      <c r="EG21" s="40" t="e">
        <f>AVERAGE($DO$17:EG17)</f>
        <v>#REF!</v>
      </c>
      <c r="EH21" s="40" t="e">
        <f>AVERAGE($DO$17:EH17)</f>
        <v>#REF!</v>
      </c>
      <c r="EI21" s="40" t="e">
        <f>AVERAGE($DO$17:EI17)</f>
        <v>#REF!</v>
      </c>
      <c r="EJ21" s="40" t="e">
        <f>AVERAGE($DO$17:EJ17)</f>
        <v>#REF!</v>
      </c>
      <c r="EK21" s="40" t="e">
        <f>AVERAGE($DO$17:EK17)</f>
        <v>#REF!</v>
      </c>
      <c r="EL21" s="40" t="e">
        <f>AVERAGE($DO$17:EL17)</f>
        <v>#REF!</v>
      </c>
      <c r="EM21" s="40" t="e">
        <f>AVERAGE($DO$17:EM17)</f>
        <v>#REF!</v>
      </c>
      <c r="EN21" s="40" t="e">
        <f>AVERAGE($DO$17:EN17)</f>
        <v>#REF!</v>
      </c>
      <c r="EO21" s="40" t="e">
        <f>AVERAGE($DO$17:EO17)</f>
        <v>#REF!</v>
      </c>
      <c r="EP21" s="40" t="e">
        <f>AVERAGE($DO$17:EP17)</f>
        <v>#REF!</v>
      </c>
      <c r="EQ21" s="40" t="e">
        <f>AVERAGE($DO$17:EQ17)</f>
        <v>#REF!</v>
      </c>
      <c r="ER21" s="40" t="e">
        <f>AVERAGE($DO$17:ER17)</f>
        <v>#REF!</v>
      </c>
      <c r="ES21" s="40" t="e">
        <f>AVERAGE($DO$17:ES17)</f>
        <v>#REF!</v>
      </c>
      <c r="ET21" s="40" t="e">
        <f>AVERAGE($DO$17:ET17)</f>
        <v>#REF!</v>
      </c>
      <c r="EU21" s="40" t="e">
        <f>AVERAGE($DO$17:EU17)</f>
        <v>#REF!</v>
      </c>
      <c r="EV21" s="40" t="e">
        <f>AVERAGE($DO$17:EV17)</f>
        <v>#REF!</v>
      </c>
      <c r="EW21" s="40" t="e">
        <f>AVERAGE($DO$17:EW17)</f>
        <v>#REF!</v>
      </c>
      <c r="EX21" s="40" t="e">
        <f>AVERAGE($DO$17:EX17)</f>
        <v>#REF!</v>
      </c>
      <c r="EY21" s="40" t="e">
        <f>AVERAGE($DO$17:EY17)</f>
        <v>#REF!</v>
      </c>
      <c r="EZ21" s="40" t="e">
        <f>AVERAGE($DO$17:EZ17)</f>
        <v>#REF!</v>
      </c>
      <c r="FA21" s="40" t="e">
        <f>AVERAGE($DO$17:FA17)</f>
        <v>#REF!</v>
      </c>
      <c r="FB21" s="40" t="e">
        <f>AVERAGE($DO$17:FB17)</f>
        <v>#REF!</v>
      </c>
      <c r="FC21" s="40" t="e">
        <f>AVERAGE($DO$17:FC17)</f>
        <v>#REF!</v>
      </c>
      <c r="FD21" s="40" t="e">
        <f>AVERAGE($DO$17:FD17)</f>
        <v>#REF!</v>
      </c>
      <c r="FE21" s="40" t="e">
        <f>AVERAGE($DO$17:FE17)</f>
        <v>#REF!</v>
      </c>
      <c r="FF21" s="40" t="e">
        <f>AVERAGE($DO$17:FF17)</f>
        <v>#REF!</v>
      </c>
      <c r="FG21" s="40" t="e">
        <f>AVERAGE($DO$17:FG17)</f>
        <v>#REF!</v>
      </c>
      <c r="FH21" s="40" t="e">
        <f>AVERAGE($DO$17:FH17)</f>
        <v>#REF!</v>
      </c>
      <c r="FI21" s="40" t="e">
        <f>AVERAGE($DO$17:FI17)</f>
        <v>#REF!</v>
      </c>
      <c r="FJ21" s="40" t="e">
        <f>AVERAGE($DO$17:FJ17)</f>
        <v>#REF!</v>
      </c>
      <c r="FK21" s="40" t="e">
        <f>AVERAGE($DO$17:FK17)</f>
        <v>#REF!</v>
      </c>
      <c r="FL21" s="40" t="e">
        <f>AVERAGE($DO$17:FL17)</f>
        <v>#REF!</v>
      </c>
      <c r="FO21" s="40" t="e">
        <f>FL21</f>
        <v>#REF!</v>
      </c>
    </row>
    <row r="22" spans="2:171" x14ac:dyDescent="0.2">
      <c r="B22" s="132"/>
      <c r="C22" s="132"/>
      <c r="D22" s="132"/>
      <c r="E22" s="132"/>
      <c r="F22" s="132"/>
      <c r="G22" s="132"/>
      <c r="H22" s="132"/>
      <c r="I22" s="132"/>
      <c r="J22" s="132"/>
      <c r="K22" s="132"/>
      <c r="BN22" s="40" t="str">
        <f>B18</f>
        <v>Gns. alternativ DBII inkl. tilskud, kr. pr. ha, året priser</v>
      </c>
      <c r="BO22" s="40">
        <f>K18</f>
        <v>4000</v>
      </c>
      <c r="BP22" s="40">
        <f>BO22</f>
        <v>4000</v>
      </c>
      <c r="BQ22" s="40">
        <f t="shared" ref="BQ22:DL22" si="7">BP22</f>
        <v>4000</v>
      </c>
      <c r="BR22" s="40">
        <f t="shared" si="7"/>
        <v>4000</v>
      </c>
      <c r="BS22" s="40">
        <f t="shared" si="7"/>
        <v>4000</v>
      </c>
      <c r="BT22" s="40">
        <f t="shared" si="7"/>
        <v>4000</v>
      </c>
      <c r="BU22" s="40">
        <f t="shared" si="7"/>
        <v>4000</v>
      </c>
      <c r="BV22" s="40">
        <f t="shared" si="7"/>
        <v>4000</v>
      </c>
      <c r="BW22" s="40">
        <f t="shared" si="7"/>
        <v>4000</v>
      </c>
      <c r="BX22" s="40">
        <f t="shared" si="7"/>
        <v>4000</v>
      </c>
      <c r="BY22" s="40">
        <f t="shared" si="7"/>
        <v>4000</v>
      </c>
      <c r="BZ22" s="40">
        <f t="shared" si="7"/>
        <v>4000</v>
      </c>
      <c r="CA22" s="40">
        <f t="shared" si="7"/>
        <v>4000</v>
      </c>
      <c r="CB22" s="40">
        <f t="shared" si="7"/>
        <v>4000</v>
      </c>
      <c r="CC22" s="40">
        <f t="shared" si="7"/>
        <v>4000</v>
      </c>
      <c r="CD22" s="40">
        <f t="shared" si="7"/>
        <v>4000</v>
      </c>
      <c r="CE22" s="40">
        <f t="shared" si="7"/>
        <v>4000</v>
      </c>
      <c r="CF22" s="40">
        <f t="shared" si="7"/>
        <v>4000</v>
      </c>
      <c r="CG22" s="40">
        <f t="shared" si="7"/>
        <v>4000</v>
      </c>
      <c r="CH22" s="40">
        <f t="shared" si="7"/>
        <v>4000</v>
      </c>
      <c r="CI22" s="40">
        <f t="shared" si="7"/>
        <v>4000</v>
      </c>
      <c r="CJ22" s="40">
        <f t="shared" si="7"/>
        <v>4000</v>
      </c>
      <c r="CK22" s="40">
        <f t="shared" si="7"/>
        <v>4000</v>
      </c>
      <c r="CL22" s="40">
        <f t="shared" si="7"/>
        <v>4000</v>
      </c>
      <c r="CM22" s="40">
        <f t="shared" si="7"/>
        <v>4000</v>
      </c>
      <c r="CN22" s="40">
        <f t="shared" si="7"/>
        <v>4000</v>
      </c>
      <c r="CO22" s="40">
        <f t="shared" si="7"/>
        <v>4000</v>
      </c>
      <c r="CP22" s="40">
        <f t="shared" si="7"/>
        <v>4000</v>
      </c>
      <c r="CQ22" s="40">
        <f t="shared" si="7"/>
        <v>4000</v>
      </c>
      <c r="CR22" s="40">
        <f t="shared" si="7"/>
        <v>4000</v>
      </c>
      <c r="CS22" s="40">
        <f t="shared" si="7"/>
        <v>4000</v>
      </c>
      <c r="CT22" s="40">
        <f t="shared" si="7"/>
        <v>4000</v>
      </c>
      <c r="CU22" s="40">
        <f t="shared" si="7"/>
        <v>4000</v>
      </c>
      <c r="CV22" s="40">
        <f t="shared" si="7"/>
        <v>4000</v>
      </c>
      <c r="CW22" s="40">
        <f t="shared" si="7"/>
        <v>4000</v>
      </c>
      <c r="CX22" s="40">
        <f t="shared" si="7"/>
        <v>4000</v>
      </c>
      <c r="CY22" s="40">
        <f t="shared" si="7"/>
        <v>4000</v>
      </c>
      <c r="CZ22" s="40">
        <f t="shared" si="7"/>
        <v>4000</v>
      </c>
      <c r="DA22" s="40">
        <f t="shared" si="7"/>
        <v>4000</v>
      </c>
      <c r="DB22" s="40">
        <f t="shared" si="7"/>
        <v>4000</v>
      </c>
      <c r="DC22" s="40">
        <f t="shared" si="7"/>
        <v>4000</v>
      </c>
      <c r="DD22" s="40">
        <f t="shared" si="7"/>
        <v>4000</v>
      </c>
      <c r="DE22" s="40">
        <f t="shared" si="7"/>
        <v>4000</v>
      </c>
      <c r="DF22" s="40">
        <f t="shared" si="7"/>
        <v>4000</v>
      </c>
      <c r="DG22" s="40">
        <f t="shared" si="7"/>
        <v>4000</v>
      </c>
      <c r="DH22" s="40">
        <f t="shared" si="7"/>
        <v>4000</v>
      </c>
      <c r="DI22" s="40">
        <f t="shared" si="7"/>
        <v>4000</v>
      </c>
      <c r="DJ22" s="40">
        <f t="shared" si="7"/>
        <v>4000</v>
      </c>
      <c r="DK22" s="40">
        <f t="shared" si="7"/>
        <v>4000</v>
      </c>
      <c r="DL22" s="40">
        <f t="shared" si="7"/>
        <v>4000</v>
      </c>
      <c r="DM22" s="2"/>
      <c r="DN22" s="40" t="s">
        <v>76</v>
      </c>
      <c r="DO22" s="6">
        <f t="shared" ref="DO22:ET22" si="8">BO22*(1+$C$8)^-BO$16</f>
        <v>3923.0769230769233</v>
      </c>
      <c r="DP22" s="6">
        <f t="shared" si="8"/>
        <v>3847.6331360946756</v>
      </c>
      <c r="DQ22" s="6">
        <f t="shared" si="8"/>
        <v>3773.6401911697776</v>
      </c>
      <c r="DR22" s="6">
        <f t="shared" si="8"/>
        <v>3701.0701874934366</v>
      </c>
      <c r="DS22" s="6">
        <f t="shared" si="8"/>
        <v>3629.8957608108703</v>
      </c>
      <c r="DT22" s="6">
        <f t="shared" si="8"/>
        <v>3560.0900731029701</v>
      </c>
      <c r="DU22" s="6">
        <f t="shared" si="8"/>
        <v>3491.6268024663746</v>
      </c>
      <c r="DV22" s="6">
        <f t="shared" si="8"/>
        <v>3424.4801331881754</v>
      </c>
      <c r="DW22" s="6">
        <f t="shared" si="8"/>
        <v>3358.6247460114801</v>
      </c>
      <c r="DX22" s="6">
        <f t="shared" si="8"/>
        <v>3294.0358085881826</v>
      </c>
      <c r="DY22" s="6">
        <f t="shared" si="8"/>
        <v>3230.6889661153327</v>
      </c>
      <c r="DZ22" s="6">
        <f t="shared" si="8"/>
        <v>3168.5603321515773</v>
      </c>
      <c r="EA22" s="6">
        <f t="shared" si="8"/>
        <v>3107.6264796102005</v>
      </c>
      <c r="EB22" s="6">
        <f t="shared" si="8"/>
        <v>3047.8644319253899</v>
      </c>
      <c r="EC22" s="6">
        <f t="shared" si="8"/>
        <v>2989.2516543883635</v>
      </c>
      <c r="ED22" s="6">
        <f t="shared" si="8"/>
        <v>2931.7660456501262</v>
      </c>
      <c r="EE22" s="6">
        <f t="shared" si="8"/>
        <v>2875.3859293876239</v>
      </c>
      <c r="EF22" s="6">
        <f t="shared" si="8"/>
        <v>2820.0900461301699</v>
      </c>
      <c r="EG22" s="6">
        <f t="shared" si="8"/>
        <v>2765.8575452430514</v>
      </c>
      <c r="EH22" s="6">
        <f t="shared" si="8"/>
        <v>2712.6679770653004</v>
      </c>
      <c r="EI22" s="6">
        <f t="shared" si="8"/>
        <v>2660.5012851986603</v>
      </c>
      <c r="EJ22" s="6">
        <f t="shared" si="8"/>
        <v>2609.3377989448404</v>
      </c>
      <c r="EK22" s="6">
        <f t="shared" si="8"/>
        <v>2559.158225888209</v>
      </c>
      <c r="EL22" s="6">
        <f t="shared" si="8"/>
        <v>2509.9436446211284</v>
      </c>
      <c r="EM22" s="6">
        <f t="shared" si="8"/>
        <v>2461.6754976091838</v>
      </c>
      <c r="EN22" s="6">
        <f t="shared" si="8"/>
        <v>2414.3355841936227</v>
      </c>
      <c r="EO22" s="6">
        <f t="shared" si="8"/>
        <v>2367.9060537283608</v>
      </c>
      <c r="EP22" s="6">
        <f t="shared" si="8"/>
        <v>2322.3693988489699</v>
      </c>
      <c r="EQ22" s="6">
        <f t="shared" si="8"/>
        <v>2277.7084488711048</v>
      </c>
      <c r="ER22" s="6">
        <f t="shared" si="8"/>
        <v>2233.9063633158917</v>
      </c>
      <c r="ES22" s="6">
        <f t="shared" si="8"/>
        <v>2190.9466255598172</v>
      </c>
      <c r="ET22" s="6">
        <f t="shared" si="8"/>
        <v>2148.8130366067439</v>
      </c>
      <c r="EU22" s="6">
        <f t="shared" ref="EU22:FL22" si="9">CU22*(1+$C$8)^-CU$16</f>
        <v>2107.4897089796909</v>
      </c>
      <c r="EV22" s="6">
        <f t="shared" si="9"/>
        <v>2066.961060730082</v>
      </c>
      <c r="EW22" s="6">
        <f t="shared" si="9"/>
        <v>2027.2118095621959</v>
      </c>
      <c r="EX22" s="6">
        <f t="shared" si="9"/>
        <v>1988.2269670706157</v>
      </c>
      <c r="EY22" s="6">
        <f t="shared" si="9"/>
        <v>1949.9918330884884</v>
      </c>
      <c r="EZ22" s="6">
        <f t="shared" si="9"/>
        <v>1912.4919901444791</v>
      </c>
      <c r="FA22" s="6">
        <f t="shared" si="9"/>
        <v>1875.7132980263164</v>
      </c>
      <c r="FB22" s="6">
        <f t="shared" si="9"/>
        <v>1839.6418884488876</v>
      </c>
      <c r="FC22" s="6">
        <f t="shared" si="9"/>
        <v>1804.2641598248706</v>
      </c>
      <c r="FD22" s="6">
        <f t="shared" si="9"/>
        <v>1769.5667721359309</v>
      </c>
      <c r="FE22" s="6">
        <f t="shared" si="9"/>
        <v>1735.5366419025477</v>
      </c>
      <c r="FF22" s="6">
        <f t="shared" si="9"/>
        <v>1702.1609372505759</v>
      </c>
      <c r="FG22" s="6">
        <f t="shared" si="9"/>
        <v>1669.4270730726801</v>
      </c>
      <c r="FH22" s="6">
        <f t="shared" si="9"/>
        <v>1637.3227062828212</v>
      </c>
      <c r="FI22" s="6">
        <f t="shared" si="9"/>
        <v>1605.8357311619977</v>
      </c>
      <c r="FJ22" s="6">
        <f t="shared" si="9"/>
        <v>1574.9542747934981</v>
      </c>
      <c r="FK22" s="6">
        <f t="shared" si="9"/>
        <v>1544.6666925859308</v>
      </c>
      <c r="FL22" s="6">
        <f t="shared" si="9"/>
        <v>1514.9615638823557</v>
      </c>
      <c r="FO22" s="6">
        <f>SUM(DO22:FL22)/$C$5</f>
        <v>2534.7392048400111</v>
      </c>
    </row>
    <row r="23" spans="2:171" x14ac:dyDescent="0.2">
      <c r="B23" s="132"/>
      <c r="C23" s="132"/>
      <c r="D23" s="132"/>
      <c r="E23" s="132"/>
      <c r="F23" s="132"/>
      <c r="G23" s="132"/>
      <c r="H23" s="132"/>
      <c r="I23" s="132"/>
      <c r="J23" s="132"/>
      <c r="K23" s="132"/>
      <c r="BN23" s="3" t="s">
        <v>75</v>
      </c>
      <c r="BO23" s="40">
        <f>BO22</f>
        <v>4000</v>
      </c>
      <c r="BP23" s="40">
        <f>BP22+BO23</f>
        <v>8000</v>
      </c>
      <c r="BQ23" s="40">
        <f t="shared" ref="BQ23:DL23" si="10">BQ22+BP23</f>
        <v>12000</v>
      </c>
      <c r="BR23" s="40">
        <f t="shared" si="10"/>
        <v>16000</v>
      </c>
      <c r="BS23" s="40">
        <f t="shared" si="10"/>
        <v>20000</v>
      </c>
      <c r="BT23" s="40">
        <f t="shared" si="10"/>
        <v>24000</v>
      </c>
      <c r="BU23" s="40">
        <f t="shared" si="10"/>
        <v>28000</v>
      </c>
      <c r="BV23" s="40">
        <f t="shared" si="10"/>
        <v>32000</v>
      </c>
      <c r="BW23" s="40">
        <f t="shared" si="10"/>
        <v>36000</v>
      </c>
      <c r="BX23" s="40">
        <f t="shared" si="10"/>
        <v>40000</v>
      </c>
      <c r="BY23" s="40">
        <f t="shared" si="10"/>
        <v>44000</v>
      </c>
      <c r="BZ23" s="40">
        <f t="shared" si="10"/>
        <v>48000</v>
      </c>
      <c r="CA23" s="40">
        <f t="shared" si="10"/>
        <v>52000</v>
      </c>
      <c r="CB23" s="40">
        <f t="shared" si="10"/>
        <v>56000</v>
      </c>
      <c r="CC23" s="40">
        <f t="shared" si="10"/>
        <v>60000</v>
      </c>
      <c r="CD23" s="40">
        <f t="shared" si="10"/>
        <v>64000</v>
      </c>
      <c r="CE23" s="40">
        <f t="shared" si="10"/>
        <v>68000</v>
      </c>
      <c r="CF23" s="40">
        <f t="shared" si="10"/>
        <v>72000</v>
      </c>
      <c r="CG23" s="40">
        <f t="shared" si="10"/>
        <v>76000</v>
      </c>
      <c r="CH23" s="40">
        <f t="shared" si="10"/>
        <v>80000</v>
      </c>
      <c r="CI23" s="40">
        <f t="shared" si="10"/>
        <v>84000</v>
      </c>
      <c r="CJ23" s="40">
        <f t="shared" si="10"/>
        <v>88000</v>
      </c>
      <c r="CK23" s="40">
        <f t="shared" si="10"/>
        <v>92000</v>
      </c>
      <c r="CL23" s="40">
        <f t="shared" si="10"/>
        <v>96000</v>
      </c>
      <c r="CM23" s="40">
        <f t="shared" si="10"/>
        <v>100000</v>
      </c>
      <c r="CN23" s="40">
        <f t="shared" si="10"/>
        <v>104000</v>
      </c>
      <c r="CO23" s="40">
        <f t="shared" si="10"/>
        <v>108000</v>
      </c>
      <c r="CP23" s="40">
        <f t="shared" si="10"/>
        <v>112000</v>
      </c>
      <c r="CQ23" s="40">
        <f t="shared" si="10"/>
        <v>116000</v>
      </c>
      <c r="CR23" s="40">
        <f t="shared" si="10"/>
        <v>120000</v>
      </c>
      <c r="CS23" s="40">
        <f t="shared" si="10"/>
        <v>124000</v>
      </c>
      <c r="CT23" s="40">
        <f t="shared" si="10"/>
        <v>128000</v>
      </c>
      <c r="CU23" s="40">
        <f t="shared" si="10"/>
        <v>132000</v>
      </c>
      <c r="CV23" s="40">
        <f t="shared" si="10"/>
        <v>136000</v>
      </c>
      <c r="CW23" s="40">
        <f t="shared" si="10"/>
        <v>140000</v>
      </c>
      <c r="CX23" s="40">
        <f t="shared" si="10"/>
        <v>144000</v>
      </c>
      <c r="CY23" s="40">
        <f t="shared" si="10"/>
        <v>148000</v>
      </c>
      <c r="CZ23" s="40">
        <f t="shared" si="10"/>
        <v>152000</v>
      </c>
      <c r="DA23" s="40">
        <f t="shared" si="10"/>
        <v>156000</v>
      </c>
      <c r="DB23" s="40">
        <f t="shared" si="10"/>
        <v>160000</v>
      </c>
      <c r="DC23" s="40">
        <f t="shared" si="10"/>
        <v>164000</v>
      </c>
      <c r="DD23" s="40">
        <f t="shared" si="10"/>
        <v>168000</v>
      </c>
      <c r="DE23" s="40">
        <f t="shared" si="10"/>
        <v>172000</v>
      </c>
      <c r="DF23" s="40">
        <f t="shared" si="10"/>
        <v>176000</v>
      </c>
      <c r="DG23" s="40">
        <f t="shared" si="10"/>
        <v>180000</v>
      </c>
      <c r="DH23" s="40">
        <f t="shared" si="10"/>
        <v>184000</v>
      </c>
      <c r="DI23" s="40">
        <f t="shared" si="10"/>
        <v>188000</v>
      </c>
      <c r="DJ23" s="40">
        <f t="shared" si="10"/>
        <v>192000</v>
      </c>
      <c r="DK23" s="40">
        <f t="shared" si="10"/>
        <v>196000</v>
      </c>
      <c r="DL23" s="40">
        <f t="shared" si="10"/>
        <v>200000</v>
      </c>
      <c r="DN23" s="3" t="s">
        <v>75</v>
      </c>
      <c r="DO23" s="6">
        <f>DO22</f>
        <v>3923.0769230769233</v>
      </c>
      <c r="DP23" s="6">
        <f>DP22+DO23</f>
        <v>7770.7100591715989</v>
      </c>
      <c r="DQ23" s="6">
        <f t="shared" ref="DQ23:FL23" si="11">DQ22+DP23</f>
        <v>11544.350250341377</v>
      </c>
      <c r="DR23" s="6">
        <f t="shared" si="11"/>
        <v>15245.420437834813</v>
      </c>
      <c r="DS23" s="6">
        <f t="shared" si="11"/>
        <v>18875.316198645683</v>
      </c>
      <c r="DT23" s="6">
        <f t="shared" si="11"/>
        <v>22435.406271748652</v>
      </c>
      <c r="DU23" s="6">
        <f t="shared" si="11"/>
        <v>25927.033074215025</v>
      </c>
      <c r="DV23" s="6">
        <f t="shared" si="11"/>
        <v>29351.513207403201</v>
      </c>
      <c r="DW23" s="6">
        <f t="shared" si="11"/>
        <v>32710.13795341468</v>
      </c>
      <c r="DX23" s="6">
        <f t="shared" si="11"/>
        <v>36004.173762002865</v>
      </c>
      <c r="DY23" s="6">
        <f t="shared" si="11"/>
        <v>39234.862728118198</v>
      </c>
      <c r="DZ23" s="6">
        <f t="shared" si="11"/>
        <v>42403.423060269779</v>
      </c>
      <c r="EA23" s="6">
        <f t="shared" si="11"/>
        <v>45511.049539879983</v>
      </c>
      <c r="EB23" s="6">
        <f t="shared" si="11"/>
        <v>48558.91397180537</v>
      </c>
      <c r="EC23" s="6">
        <f t="shared" si="11"/>
        <v>51548.165626193731</v>
      </c>
      <c r="ED23" s="6">
        <f t="shared" si="11"/>
        <v>54479.931671843857</v>
      </c>
      <c r="EE23" s="6">
        <f t="shared" si="11"/>
        <v>57355.31760123148</v>
      </c>
      <c r="EF23" s="6">
        <f t="shared" si="11"/>
        <v>60175.407647361651</v>
      </c>
      <c r="EG23" s="6">
        <f t="shared" si="11"/>
        <v>62941.265192604704</v>
      </c>
      <c r="EH23" s="6">
        <f t="shared" si="11"/>
        <v>65653.93316967001</v>
      </c>
      <c r="EI23" s="6">
        <f t="shared" si="11"/>
        <v>68314.434454868664</v>
      </c>
      <c r="EJ23" s="6">
        <f t="shared" si="11"/>
        <v>70923.772253813499</v>
      </c>
      <c r="EK23" s="6">
        <f t="shared" si="11"/>
        <v>73482.93047970171</v>
      </c>
      <c r="EL23" s="6">
        <f t="shared" si="11"/>
        <v>75992.874124322843</v>
      </c>
      <c r="EM23" s="6">
        <f t="shared" si="11"/>
        <v>78454.549621932034</v>
      </c>
      <c r="EN23" s="6">
        <f t="shared" si="11"/>
        <v>80868.885206125662</v>
      </c>
      <c r="EO23" s="6">
        <f t="shared" si="11"/>
        <v>83236.791259854028</v>
      </c>
      <c r="EP23" s="6">
        <f t="shared" si="11"/>
        <v>85559.160658702996</v>
      </c>
      <c r="EQ23" s="6">
        <f t="shared" si="11"/>
        <v>87836.869107574108</v>
      </c>
      <c r="ER23" s="6">
        <f t="shared" si="11"/>
        <v>90070.775470890003</v>
      </c>
      <c r="ES23" s="6">
        <f t="shared" si="11"/>
        <v>92261.722096449826</v>
      </c>
      <c r="ET23" s="6">
        <f t="shared" si="11"/>
        <v>94410.535133056575</v>
      </c>
      <c r="EU23" s="6">
        <f t="shared" si="11"/>
        <v>96518.024842036262</v>
      </c>
      <c r="EV23" s="6">
        <f t="shared" si="11"/>
        <v>98584.985902766348</v>
      </c>
      <c r="EW23" s="6">
        <f t="shared" si="11"/>
        <v>100612.19771232855</v>
      </c>
      <c r="EX23" s="6">
        <f t="shared" si="11"/>
        <v>102600.42467939916</v>
      </c>
      <c r="EY23" s="6">
        <f t="shared" si="11"/>
        <v>104550.41651248765</v>
      </c>
      <c r="EZ23" s="6">
        <f t="shared" si="11"/>
        <v>106462.90850263213</v>
      </c>
      <c r="FA23" s="6">
        <f t="shared" si="11"/>
        <v>108338.62180065844</v>
      </c>
      <c r="FB23" s="6">
        <f t="shared" si="11"/>
        <v>110178.26368910732</v>
      </c>
      <c r="FC23" s="6">
        <f t="shared" si="11"/>
        <v>111982.52784893219</v>
      </c>
      <c r="FD23" s="6">
        <f t="shared" si="11"/>
        <v>113752.09462106813</v>
      </c>
      <c r="FE23" s="6">
        <f t="shared" si="11"/>
        <v>115487.63126297068</v>
      </c>
      <c r="FF23" s="6">
        <f t="shared" si="11"/>
        <v>117189.79220022126</v>
      </c>
      <c r="FG23" s="6">
        <f t="shared" si="11"/>
        <v>118859.21927329394</v>
      </c>
      <c r="FH23" s="6">
        <f t="shared" si="11"/>
        <v>120496.54197957677</v>
      </c>
      <c r="FI23" s="6">
        <f t="shared" si="11"/>
        <v>122102.37771073876</v>
      </c>
      <c r="FJ23" s="6">
        <f t="shared" si="11"/>
        <v>123677.33198553226</v>
      </c>
      <c r="FK23" s="6">
        <f t="shared" si="11"/>
        <v>125221.99867811819</v>
      </c>
      <c r="FL23" s="6">
        <f t="shared" si="11"/>
        <v>126736.96024200055</v>
      </c>
    </row>
    <row r="24" spans="2:171" x14ac:dyDescent="0.2">
      <c r="B24" s="132"/>
      <c r="C24" s="132"/>
      <c r="D24" s="132"/>
      <c r="E24" s="132"/>
      <c r="F24" s="132"/>
      <c r="G24" s="132"/>
      <c r="H24" s="132"/>
      <c r="I24" s="132"/>
      <c r="J24" s="132"/>
      <c r="K24" s="132"/>
      <c r="BN24" s="3"/>
      <c r="DN24" s="3" t="s">
        <v>67</v>
      </c>
      <c r="DO24" s="6">
        <f>FO22</f>
        <v>2534.7392048400111</v>
      </c>
      <c r="DP24" s="6">
        <f>DO24</f>
        <v>2534.7392048400111</v>
      </c>
      <c r="DQ24" s="6">
        <f t="shared" ref="DQ24:FL24" si="12">DP24</f>
        <v>2534.7392048400111</v>
      </c>
      <c r="DR24" s="6">
        <f t="shared" si="12"/>
        <v>2534.7392048400111</v>
      </c>
      <c r="DS24" s="6">
        <f t="shared" si="12"/>
        <v>2534.7392048400111</v>
      </c>
      <c r="DT24" s="6">
        <f t="shared" si="12"/>
        <v>2534.7392048400111</v>
      </c>
      <c r="DU24" s="6">
        <f t="shared" si="12"/>
        <v>2534.7392048400111</v>
      </c>
      <c r="DV24" s="6">
        <f t="shared" si="12"/>
        <v>2534.7392048400111</v>
      </c>
      <c r="DW24" s="6">
        <f t="shared" si="12"/>
        <v>2534.7392048400111</v>
      </c>
      <c r="DX24" s="6">
        <f t="shared" si="12"/>
        <v>2534.7392048400111</v>
      </c>
      <c r="DY24" s="6">
        <f t="shared" si="12"/>
        <v>2534.7392048400111</v>
      </c>
      <c r="DZ24" s="6">
        <f t="shared" si="12"/>
        <v>2534.7392048400111</v>
      </c>
      <c r="EA24" s="6">
        <f t="shared" si="12"/>
        <v>2534.7392048400111</v>
      </c>
      <c r="EB24" s="6">
        <f t="shared" si="12"/>
        <v>2534.7392048400111</v>
      </c>
      <c r="EC24" s="6">
        <f t="shared" si="12"/>
        <v>2534.7392048400111</v>
      </c>
      <c r="ED24" s="6">
        <f t="shared" si="12"/>
        <v>2534.7392048400111</v>
      </c>
      <c r="EE24" s="6">
        <f t="shared" si="12"/>
        <v>2534.7392048400111</v>
      </c>
      <c r="EF24" s="6">
        <f t="shared" si="12"/>
        <v>2534.7392048400111</v>
      </c>
      <c r="EG24" s="6">
        <f t="shared" si="12"/>
        <v>2534.7392048400111</v>
      </c>
      <c r="EH24" s="6">
        <f t="shared" si="12"/>
        <v>2534.7392048400111</v>
      </c>
      <c r="EI24" s="6">
        <f t="shared" si="12"/>
        <v>2534.7392048400111</v>
      </c>
      <c r="EJ24" s="6">
        <f t="shared" si="12"/>
        <v>2534.7392048400111</v>
      </c>
      <c r="EK24" s="6">
        <f t="shared" si="12"/>
        <v>2534.7392048400111</v>
      </c>
      <c r="EL24" s="6">
        <f t="shared" si="12"/>
        <v>2534.7392048400111</v>
      </c>
      <c r="EM24" s="6">
        <f t="shared" si="12"/>
        <v>2534.7392048400111</v>
      </c>
      <c r="EN24" s="6">
        <f t="shared" si="12"/>
        <v>2534.7392048400111</v>
      </c>
      <c r="EO24" s="6">
        <f t="shared" si="12"/>
        <v>2534.7392048400111</v>
      </c>
      <c r="EP24" s="6">
        <f t="shared" si="12"/>
        <v>2534.7392048400111</v>
      </c>
      <c r="EQ24" s="6">
        <f t="shared" si="12"/>
        <v>2534.7392048400111</v>
      </c>
      <c r="ER24" s="6">
        <f t="shared" si="12"/>
        <v>2534.7392048400111</v>
      </c>
      <c r="ES24" s="6">
        <f t="shared" si="12"/>
        <v>2534.7392048400111</v>
      </c>
      <c r="ET24" s="6">
        <f t="shared" si="12"/>
        <v>2534.7392048400111</v>
      </c>
      <c r="EU24" s="6">
        <f t="shared" si="12"/>
        <v>2534.7392048400111</v>
      </c>
      <c r="EV24" s="6">
        <f t="shared" si="12"/>
        <v>2534.7392048400111</v>
      </c>
      <c r="EW24" s="6">
        <f t="shared" si="12"/>
        <v>2534.7392048400111</v>
      </c>
      <c r="EX24" s="6">
        <f t="shared" si="12"/>
        <v>2534.7392048400111</v>
      </c>
      <c r="EY24" s="6">
        <f t="shared" si="12"/>
        <v>2534.7392048400111</v>
      </c>
      <c r="EZ24" s="6">
        <f t="shared" si="12"/>
        <v>2534.7392048400111</v>
      </c>
      <c r="FA24" s="6">
        <f t="shared" si="12"/>
        <v>2534.7392048400111</v>
      </c>
      <c r="FB24" s="6">
        <f t="shared" si="12"/>
        <v>2534.7392048400111</v>
      </c>
      <c r="FC24" s="6">
        <f t="shared" si="12"/>
        <v>2534.7392048400111</v>
      </c>
      <c r="FD24" s="6">
        <f t="shared" si="12"/>
        <v>2534.7392048400111</v>
      </c>
      <c r="FE24" s="6">
        <f t="shared" si="12"/>
        <v>2534.7392048400111</v>
      </c>
      <c r="FF24" s="6">
        <f t="shared" si="12"/>
        <v>2534.7392048400111</v>
      </c>
      <c r="FG24" s="6">
        <f t="shared" si="12"/>
        <v>2534.7392048400111</v>
      </c>
      <c r="FH24" s="6">
        <f t="shared" si="12"/>
        <v>2534.7392048400111</v>
      </c>
      <c r="FI24" s="6">
        <f t="shared" si="12"/>
        <v>2534.7392048400111</v>
      </c>
      <c r="FJ24" s="6">
        <f t="shared" si="12"/>
        <v>2534.7392048400111</v>
      </c>
      <c r="FK24" s="6">
        <f t="shared" si="12"/>
        <v>2534.7392048400111</v>
      </c>
      <c r="FL24" s="6">
        <f t="shared" si="12"/>
        <v>2534.7392048400111</v>
      </c>
      <c r="FM24" s="8"/>
    </row>
    <row r="25" spans="2:171" x14ac:dyDescent="0.2">
      <c r="B25" s="132"/>
      <c r="C25" s="132"/>
      <c r="D25" s="132"/>
      <c r="E25" s="132"/>
      <c r="F25" s="132"/>
      <c r="G25" s="132"/>
      <c r="H25" s="132"/>
      <c r="I25" s="132"/>
      <c r="J25" s="132"/>
      <c r="K25" s="132"/>
    </row>
    <row r="44" spans="3:19" x14ac:dyDescent="0.2">
      <c r="C44" s="14"/>
      <c r="D44" s="14"/>
      <c r="E44" s="14"/>
      <c r="F44" s="14"/>
      <c r="G44" s="14"/>
      <c r="H44" s="14"/>
      <c r="I44" s="14"/>
      <c r="J44" s="14"/>
      <c r="K44" s="14"/>
      <c r="L44" s="14"/>
      <c r="M44" s="14"/>
      <c r="N44" s="14"/>
      <c r="O44" s="14"/>
      <c r="P44" s="14"/>
      <c r="Q44" s="14"/>
      <c r="R44" s="14"/>
      <c r="S44" s="14"/>
    </row>
    <row r="48" spans="3:19" ht="14.25" customHeight="1" x14ac:dyDescent="0.2"/>
    <row r="63" spans="2:11" x14ac:dyDescent="0.2">
      <c r="B63" s="197"/>
      <c r="C63" s="197"/>
      <c r="D63" s="197"/>
      <c r="E63" s="197"/>
      <c r="F63" s="197"/>
      <c r="G63" s="197"/>
      <c r="H63" s="197"/>
      <c r="I63" s="197"/>
      <c r="J63" s="197"/>
      <c r="K63" s="197"/>
    </row>
    <row r="64" spans="2:11" x14ac:dyDescent="0.2">
      <c r="B64" s="197"/>
      <c r="C64" s="197"/>
      <c r="D64" s="197"/>
      <c r="E64" s="197"/>
      <c r="F64" s="197"/>
      <c r="G64" s="197"/>
      <c r="H64" s="197"/>
      <c r="I64" s="197"/>
      <c r="J64" s="197"/>
      <c r="K64" s="197"/>
    </row>
    <row r="65" spans="2:11" x14ac:dyDescent="0.2">
      <c r="B65" s="197"/>
      <c r="C65" s="197"/>
      <c r="D65" s="197"/>
      <c r="E65" s="197"/>
      <c r="F65" s="197"/>
      <c r="G65" s="197"/>
      <c r="H65" s="197"/>
      <c r="I65" s="197"/>
      <c r="J65" s="197"/>
      <c r="K65" s="197"/>
    </row>
    <row r="66" spans="2:11" x14ac:dyDescent="0.2">
      <c r="B66" s="197"/>
      <c r="C66" s="197"/>
      <c r="D66" s="197"/>
      <c r="E66" s="197"/>
      <c r="F66" s="197"/>
      <c r="G66" s="197"/>
      <c r="H66" s="197"/>
      <c r="I66" s="197"/>
      <c r="J66" s="197"/>
      <c r="K66" s="197"/>
    </row>
    <row r="67" spans="2:11" x14ac:dyDescent="0.2">
      <c r="B67" s="197"/>
      <c r="C67" s="197"/>
      <c r="D67" s="197"/>
      <c r="E67" s="197"/>
      <c r="F67" s="197"/>
      <c r="G67" s="197"/>
      <c r="H67" s="197"/>
      <c r="I67" s="197"/>
      <c r="J67" s="197"/>
      <c r="K67" s="197"/>
    </row>
    <row r="68" spans="2:11" x14ac:dyDescent="0.2">
      <c r="B68" s="197"/>
      <c r="C68" s="197"/>
      <c r="D68" s="197"/>
      <c r="E68" s="197"/>
      <c r="F68" s="197"/>
      <c r="G68" s="197"/>
      <c r="H68" s="197"/>
      <c r="I68" s="197"/>
      <c r="J68" s="197"/>
      <c r="K68" s="197"/>
    </row>
    <row r="69" spans="2:11" x14ac:dyDescent="0.2">
      <c r="B69" s="197"/>
      <c r="C69" s="197"/>
      <c r="D69" s="197"/>
      <c r="E69" s="197"/>
      <c r="F69" s="197"/>
      <c r="G69" s="197"/>
      <c r="H69" s="197"/>
      <c r="I69" s="197"/>
      <c r="J69" s="197"/>
      <c r="K69" s="197"/>
    </row>
    <row r="70" spans="2:11" x14ac:dyDescent="0.2">
      <c r="B70" s="197"/>
      <c r="C70" s="197"/>
      <c r="D70" s="197"/>
      <c r="E70" s="197"/>
      <c r="F70" s="197"/>
      <c r="G70" s="197"/>
      <c r="H70" s="197"/>
      <c r="I70" s="197"/>
      <c r="J70" s="197"/>
      <c r="K70" s="197"/>
    </row>
    <row r="71" spans="2:11" x14ac:dyDescent="0.2">
      <c r="B71" s="197"/>
      <c r="C71" s="197"/>
      <c r="D71" s="197"/>
      <c r="E71" s="197"/>
      <c r="F71" s="197"/>
      <c r="G71" s="197"/>
      <c r="H71" s="197"/>
      <c r="I71" s="197"/>
      <c r="J71" s="197"/>
      <c r="K71" s="197"/>
    </row>
    <row r="72" spans="2:11" x14ac:dyDescent="0.2">
      <c r="B72" s="197"/>
      <c r="C72" s="197"/>
      <c r="D72" s="197"/>
      <c r="E72" s="197"/>
      <c r="F72" s="197"/>
      <c r="G72" s="197"/>
      <c r="H72" s="197"/>
      <c r="I72" s="197"/>
      <c r="J72" s="197"/>
      <c r="K72" s="197"/>
    </row>
  </sheetData>
  <sheetProtection sheet="1" objects="1" scenarios="1"/>
  <mergeCells count="5">
    <mergeCell ref="AB5:AN13"/>
    <mergeCell ref="O8:Z9"/>
    <mergeCell ref="B18:E18"/>
    <mergeCell ref="B19:E19"/>
    <mergeCell ref="B63:K72"/>
  </mergeCells>
  <pageMargins left="0.7" right="0.7" top="0.75" bottom="0.75" header="0.3" footer="0.3"/>
  <pageSetup paperSize="8"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C276-3367-4051-B9F6-97F2766C4FAE}">
  <sheetPr>
    <pageSetUpPr fitToPage="1"/>
  </sheetPr>
  <dimension ref="B2:FO72"/>
  <sheetViews>
    <sheetView showGridLines="0" zoomScaleNormal="100" workbookViewId="0">
      <selection activeCell="F27" sqref="F27"/>
    </sheetView>
  </sheetViews>
  <sheetFormatPr defaultColWidth="9.140625" defaultRowHeight="14.25" x14ac:dyDescent="0.2"/>
  <cols>
    <col min="1" max="1" width="3.42578125" style="1" customWidth="1"/>
    <col min="2" max="2" width="42.85546875" style="1" customWidth="1"/>
    <col min="3" max="3" width="12.85546875" style="1" customWidth="1"/>
    <col min="4" max="4" width="17" style="1" customWidth="1"/>
    <col min="5" max="5" width="16" style="1" customWidth="1"/>
    <col min="6" max="6" width="13.42578125" style="1" customWidth="1"/>
    <col min="7" max="7" width="16.85546875" style="1" bestFit="1" customWidth="1"/>
    <col min="8" max="8" width="21.42578125" style="1" customWidth="1"/>
    <col min="9" max="9" width="13.7109375" style="1" customWidth="1"/>
    <col min="10" max="10" width="14" style="1" customWidth="1"/>
    <col min="11" max="11" width="14.140625" style="1" customWidth="1"/>
    <col min="12" max="12" width="5.5703125" style="1" customWidth="1"/>
    <col min="13" max="13" width="36.42578125" style="1" customWidth="1"/>
    <col min="14" max="14" width="2.42578125" style="1" customWidth="1"/>
    <col min="15" max="64" width="8.7109375" style="1" customWidth="1"/>
    <col min="65" max="65" width="150.5703125" style="1" customWidth="1"/>
    <col min="66" max="66" width="51.140625" style="1" customWidth="1"/>
    <col min="67" max="67" width="15.85546875" style="1" customWidth="1"/>
    <col min="68" max="68" width="12.140625" style="1" customWidth="1"/>
    <col min="69" max="70" width="12.7109375" style="1" customWidth="1"/>
    <col min="71" max="71" width="12.42578125" style="1" customWidth="1"/>
    <col min="72" max="72" width="12.5703125" style="1" customWidth="1"/>
    <col min="73" max="116" width="10.7109375" style="1" customWidth="1"/>
    <col min="117" max="117" width="3" style="1" customWidth="1"/>
    <col min="118" max="118" width="52.140625" style="1" customWidth="1"/>
    <col min="119" max="119" width="17" style="1" customWidth="1"/>
    <col min="120" max="120" width="13.140625" style="1" customWidth="1"/>
    <col min="121" max="121" width="12.7109375" style="1" customWidth="1"/>
    <col min="122" max="122" width="13.5703125" style="1" customWidth="1"/>
    <col min="123" max="123" width="12.5703125" style="1" customWidth="1"/>
    <col min="124" max="168" width="12.42578125" style="1" customWidth="1"/>
    <col min="169" max="169" width="4.28515625" style="1" customWidth="1"/>
    <col min="170" max="170" width="13.28515625" style="1" customWidth="1"/>
    <col min="171" max="171" width="12.5703125" style="1" customWidth="1"/>
    <col min="172" max="16384" width="9.140625" style="1"/>
  </cols>
  <sheetData>
    <row r="2" spans="2:171" ht="15" x14ac:dyDescent="0.25">
      <c r="B2" s="153" t="s">
        <v>6</v>
      </c>
      <c r="C2" s="154"/>
      <c r="D2" s="155"/>
      <c r="E2" s="156"/>
      <c r="F2" s="157" t="str">
        <f>Introduktion!B2</f>
        <v>Udgiver:</v>
      </c>
      <c r="G2" s="158" t="str">
        <f>Introduktion!C2</f>
        <v>Innovationscenter for Økologisk landbrug</v>
      </c>
      <c r="H2" s="158"/>
      <c r="I2" s="158"/>
      <c r="J2" s="158"/>
      <c r="K2" s="159"/>
    </row>
    <row r="3" spans="2:171" ht="15" x14ac:dyDescent="0.25">
      <c r="B3" s="160"/>
      <c r="C3" s="161"/>
      <c r="D3" s="162"/>
      <c r="E3" s="156"/>
      <c r="F3" s="133"/>
      <c r="G3" s="134"/>
      <c r="H3" s="134"/>
      <c r="I3" s="134"/>
      <c r="J3" s="134"/>
      <c r="K3" s="135"/>
    </row>
    <row r="4" spans="2:171" x14ac:dyDescent="0.2">
      <c r="B4" s="132"/>
      <c r="C4" s="132"/>
      <c r="D4" s="132"/>
      <c r="E4" s="132"/>
      <c r="F4" s="133" t="str">
        <f>Introduktion!B4</f>
        <v>Udgivelsesdato:</v>
      </c>
      <c r="G4" s="134" t="str">
        <f>Introduktion!C4</f>
        <v>15.11.2023</v>
      </c>
      <c r="H4" s="134"/>
      <c r="I4" s="134"/>
      <c r="J4" s="134"/>
      <c r="K4" s="135"/>
    </row>
    <row r="5" spans="2:171" ht="15" customHeight="1" x14ac:dyDescent="0.25">
      <c r="B5" s="130" t="s">
        <v>2</v>
      </c>
      <c r="C5" s="131">
        <f>Plantage!C5</f>
        <v>50</v>
      </c>
      <c r="D5" s="130" t="s">
        <v>9</v>
      </c>
      <c r="E5" s="132"/>
      <c r="F5" s="133" t="str">
        <f>Introduktion!B5</f>
        <v>Ajourført</v>
      </c>
      <c r="G5" s="134" t="str">
        <f>Introduktion!C5</f>
        <v>15.11.2023</v>
      </c>
      <c r="H5" s="134"/>
      <c r="I5" s="134"/>
      <c r="J5" s="134"/>
      <c r="K5" s="135"/>
      <c r="O5" s="15" t="s">
        <v>22</v>
      </c>
      <c r="P5" s="17"/>
      <c r="Q5" s="17"/>
      <c r="R5" s="17"/>
      <c r="S5" s="17"/>
      <c r="T5" s="17"/>
      <c r="U5" s="17"/>
      <c r="V5" s="17"/>
      <c r="W5" s="17"/>
      <c r="X5" s="17"/>
      <c r="Y5" s="17"/>
      <c r="Z5" s="18"/>
      <c r="AB5" s="193" t="s">
        <v>100</v>
      </c>
      <c r="AC5" s="194"/>
      <c r="AD5" s="194"/>
      <c r="AE5" s="194"/>
      <c r="AF5" s="194"/>
      <c r="AG5" s="194"/>
      <c r="AH5" s="194"/>
      <c r="AI5" s="194"/>
      <c r="AJ5" s="194"/>
      <c r="AK5" s="194"/>
      <c r="AL5" s="194"/>
      <c r="AM5" s="194"/>
      <c r="AN5" s="195"/>
    </row>
    <row r="6" spans="2:171" x14ac:dyDescent="0.2">
      <c r="B6" s="130" t="s">
        <v>1</v>
      </c>
      <c r="C6" s="136">
        <f>Plantage!C6</f>
        <v>0.04</v>
      </c>
      <c r="D6" s="130" t="s">
        <v>10</v>
      </c>
      <c r="E6" s="132"/>
      <c r="F6" s="133" t="str">
        <f>Introduktion!B6</f>
        <v>Forfatter:</v>
      </c>
      <c r="G6" s="134" t="str">
        <f>Introduktion!C6</f>
        <v>Michael Højholdt, SEGES Innovation</v>
      </c>
      <c r="H6" s="134"/>
      <c r="I6" s="134"/>
      <c r="J6" s="134"/>
      <c r="K6" s="135"/>
      <c r="O6" s="35" t="s">
        <v>23</v>
      </c>
      <c r="P6" s="36"/>
      <c r="Q6" s="36"/>
      <c r="R6" s="36"/>
      <c r="S6" s="36"/>
      <c r="T6" s="36"/>
      <c r="U6" s="36"/>
      <c r="V6" s="36"/>
      <c r="W6" s="36"/>
      <c r="X6" s="36"/>
      <c r="Y6" s="36"/>
      <c r="Z6" s="33"/>
      <c r="AB6" s="196"/>
      <c r="AC6" s="197"/>
      <c r="AD6" s="197"/>
      <c r="AE6" s="197"/>
      <c r="AF6" s="197"/>
      <c r="AG6" s="197"/>
      <c r="AH6" s="197"/>
      <c r="AI6" s="197"/>
      <c r="AJ6" s="197"/>
      <c r="AK6" s="197"/>
      <c r="AL6" s="197"/>
      <c r="AM6" s="197"/>
      <c r="AN6" s="198"/>
    </row>
    <row r="7" spans="2:171" x14ac:dyDescent="0.2">
      <c r="B7" s="130" t="s">
        <v>3</v>
      </c>
      <c r="C7" s="136">
        <f>Plantage!C7</f>
        <v>0.02</v>
      </c>
      <c r="D7" s="130" t="s">
        <v>10</v>
      </c>
      <c r="E7" s="132"/>
      <c r="F7" s="133" t="str">
        <f>Introduktion!B7</f>
        <v>Version:</v>
      </c>
      <c r="G7" s="134" t="str">
        <f>Introduktion!C7</f>
        <v>1.00</v>
      </c>
      <c r="H7" s="134"/>
      <c r="I7" s="134"/>
      <c r="J7" s="134"/>
      <c r="K7" s="135"/>
      <c r="O7" s="9" t="s">
        <v>96</v>
      </c>
      <c r="Z7" s="24"/>
      <c r="AB7" s="196"/>
      <c r="AC7" s="197"/>
      <c r="AD7" s="197"/>
      <c r="AE7" s="197"/>
      <c r="AF7" s="197"/>
      <c r="AG7" s="197"/>
      <c r="AH7" s="197"/>
      <c r="AI7" s="197"/>
      <c r="AJ7" s="197"/>
      <c r="AK7" s="197"/>
      <c r="AL7" s="197"/>
      <c r="AM7" s="197"/>
      <c r="AN7" s="198"/>
    </row>
    <row r="8" spans="2:171" ht="14.25" customHeight="1" x14ac:dyDescent="0.2">
      <c r="B8" s="130" t="s">
        <v>4</v>
      </c>
      <c r="C8" s="136">
        <f>(1+C6)/(1+C7)-1</f>
        <v>1.9607843137254832E-2</v>
      </c>
      <c r="D8" s="130" t="s">
        <v>10</v>
      </c>
      <c r="E8" s="132"/>
      <c r="F8" s="133" t="str">
        <f>Introduktion!B8</f>
        <v>Dokument:</v>
      </c>
      <c r="G8" s="134" t="str">
        <f>Introduktion!C8</f>
        <v>Se artikel</v>
      </c>
      <c r="H8" s="134"/>
      <c r="I8" s="134"/>
      <c r="J8" s="134"/>
      <c r="K8" s="135"/>
      <c r="O8" s="181" t="s">
        <v>97</v>
      </c>
      <c r="P8" s="182"/>
      <c r="Q8" s="182"/>
      <c r="R8" s="182"/>
      <c r="S8" s="182"/>
      <c r="T8" s="182"/>
      <c r="U8" s="182"/>
      <c r="V8" s="182"/>
      <c r="W8" s="182"/>
      <c r="X8" s="182"/>
      <c r="Y8" s="182"/>
      <c r="Z8" s="183"/>
      <c r="AB8" s="196"/>
      <c r="AC8" s="197"/>
      <c r="AD8" s="197"/>
      <c r="AE8" s="197"/>
      <c r="AF8" s="197"/>
      <c r="AG8" s="197"/>
      <c r="AH8" s="197"/>
      <c r="AI8" s="197"/>
      <c r="AJ8" s="197"/>
      <c r="AK8" s="197"/>
      <c r="AL8" s="197"/>
      <c r="AM8" s="197"/>
      <c r="AN8" s="198"/>
    </row>
    <row r="9" spans="2:171" x14ac:dyDescent="0.2">
      <c r="B9" s="131"/>
      <c r="C9" s="137"/>
      <c r="D9" s="138"/>
      <c r="E9" s="139"/>
      <c r="F9" s="133" t="str">
        <f>Introduktion!B9</f>
        <v>Ansvar:</v>
      </c>
      <c r="G9" s="134" t="str">
        <f>Introduktion!C9</f>
        <v>Innovationscenter for Økologisk Landbrug påtager sig intet ansvar for tab, herunder driftstab, avancetab eller anden form for direkte eller indirekte tab ved anvendelse af dette værktøj eller tilknyttede informationer og applikationer.</v>
      </c>
      <c r="H9" s="134"/>
      <c r="I9" s="134"/>
      <c r="J9" s="134"/>
      <c r="K9" s="135"/>
      <c r="O9" s="181"/>
      <c r="P9" s="182"/>
      <c r="Q9" s="182"/>
      <c r="R9" s="182"/>
      <c r="S9" s="182"/>
      <c r="T9" s="182"/>
      <c r="U9" s="182"/>
      <c r="V9" s="182"/>
      <c r="W9" s="182"/>
      <c r="X9" s="182"/>
      <c r="Y9" s="182"/>
      <c r="Z9" s="183"/>
      <c r="AB9" s="196"/>
      <c r="AC9" s="197"/>
      <c r="AD9" s="197"/>
      <c r="AE9" s="197"/>
      <c r="AF9" s="197"/>
      <c r="AG9" s="197"/>
      <c r="AH9" s="197"/>
      <c r="AI9" s="197"/>
      <c r="AJ9" s="197"/>
      <c r="AK9" s="197"/>
      <c r="AL9" s="197"/>
      <c r="AM9" s="197"/>
      <c r="AN9" s="198"/>
    </row>
    <row r="10" spans="2:171" x14ac:dyDescent="0.2">
      <c r="B10" s="131" t="s">
        <v>72</v>
      </c>
      <c r="C10" s="130" t="s">
        <v>27</v>
      </c>
      <c r="D10" s="138" t="s">
        <v>26</v>
      </c>
      <c r="E10" s="139"/>
      <c r="F10" s="133"/>
      <c r="G10" s="134"/>
      <c r="H10" s="134"/>
      <c r="I10" s="134"/>
      <c r="J10" s="134"/>
      <c r="K10" s="135"/>
      <c r="O10" s="9" t="s">
        <v>98</v>
      </c>
      <c r="Z10" s="24"/>
      <c r="AB10" s="196"/>
      <c r="AC10" s="197"/>
      <c r="AD10" s="197"/>
      <c r="AE10" s="197"/>
      <c r="AF10" s="197"/>
      <c r="AG10" s="197"/>
      <c r="AH10" s="197"/>
      <c r="AI10" s="197"/>
      <c r="AJ10" s="197"/>
      <c r="AK10" s="197"/>
      <c r="AL10" s="197"/>
      <c r="AM10" s="197"/>
      <c r="AN10" s="198"/>
    </row>
    <row r="11" spans="2:171" x14ac:dyDescent="0.2">
      <c r="B11" s="130" t="s">
        <v>73</v>
      </c>
      <c r="C11" s="130"/>
      <c r="D11" s="140" t="s">
        <v>74</v>
      </c>
      <c r="E11" s="132"/>
      <c r="F11" s="141"/>
      <c r="G11" s="142"/>
      <c r="H11" s="142"/>
      <c r="I11" s="142"/>
      <c r="J11" s="142"/>
      <c r="K11" s="143"/>
      <c r="O11" s="9" t="s">
        <v>95</v>
      </c>
      <c r="Z11" s="24"/>
      <c r="AB11" s="196"/>
      <c r="AC11" s="197"/>
      <c r="AD11" s="197"/>
      <c r="AE11" s="197"/>
      <c r="AF11" s="197"/>
      <c r="AG11" s="197"/>
      <c r="AH11" s="197"/>
      <c r="AI11" s="197"/>
      <c r="AJ11" s="197"/>
      <c r="AK11" s="197"/>
      <c r="AL11" s="197"/>
      <c r="AM11" s="197"/>
      <c r="AN11" s="198"/>
    </row>
    <row r="12" spans="2:171" x14ac:dyDescent="0.2">
      <c r="B12" s="132"/>
      <c r="C12" s="132"/>
      <c r="D12" s="132"/>
      <c r="E12" s="132"/>
      <c r="F12" s="132"/>
      <c r="G12" s="132"/>
      <c r="H12" s="132"/>
      <c r="I12" s="132"/>
      <c r="J12" s="132"/>
      <c r="K12" s="132"/>
      <c r="O12" s="9" t="s">
        <v>46</v>
      </c>
      <c r="Z12" s="24"/>
      <c r="AB12" s="196"/>
      <c r="AC12" s="197"/>
      <c r="AD12" s="197"/>
      <c r="AE12" s="197"/>
      <c r="AF12" s="197"/>
      <c r="AG12" s="197"/>
      <c r="AH12" s="197"/>
      <c r="AI12" s="197"/>
      <c r="AJ12" s="197"/>
      <c r="AK12" s="197"/>
      <c r="AL12" s="197"/>
      <c r="AM12" s="197"/>
      <c r="AN12" s="198"/>
    </row>
    <row r="13" spans="2:171" x14ac:dyDescent="0.2">
      <c r="B13" s="132"/>
      <c r="C13" s="132"/>
      <c r="D13" s="132"/>
      <c r="E13" s="132"/>
      <c r="F13" s="132"/>
      <c r="G13" s="132"/>
      <c r="H13" s="132"/>
      <c r="I13" s="132"/>
      <c r="J13" s="132"/>
      <c r="K13" s="132"/>
      <c r="O13" s="20" t="s">
        <v>47</v>
      </c>
      <c r="P13" s="21"/>
      <c r="Q13" s="21"/>
      <c r="R13" s="21"/>
      <c r="S13" s="21"/>
      <c r="T13" s="21"/>
      <c r="U13" s="21"/>
      <c r="V13" s="21"/>
      <c r="W13" s="21"/>
      <c r="X13" s="21"/>
      <c r="Y13" s="21"/>
      <c r="Z13" s="22"/>
      <c r="AB13" s="199"/>
      <c r="AC13" s="200"/>
      <c r="AD13" s="200"/>
      <c r="AE13" s="200"/>
      <c r="AF13" s="200"/>
      <c r="AG13" s="200"/>
      <c r="AH13" s="200"/>
      <c r="AI13" s="200"/>
      <c r="AJ13" s="200"/>
      <c r="AK13" s="200"/>
      <c r="AL13" s="200"/>
      <c r="AM13" s="200"/>
      <c r="AN13" s="201"/>
    </row>
    <row r="14" spans="2:171" x14ac:dyDescent="0.2">
      <c r="B14" s="132"/>
      <c r="C14" s="132"/>
      <c r="D14" s="132"/>
      <c r="E14" s="132"/>
      <c r="F14" s="132"/>
      <c r="G14" s="132"/>
      <c r="H14" s="132"/>
      <c r="I14" s="132"/>
      <c r="J14" s="132"/>
      <c r="K14" s="132"/>
    </row>
    <row r="15" spans="2:171" ht="30.75" customHeight="1" x14ac:dyDescent="0.25">
      <c r="B15" s="144" t="s">
        <v>0</v>
      </c>
      <c r="C15" s="144" t="s">
        <v>50</v>
      </c>
      <c r="D15" s="144" t="s">
        <v>11</v>
      </c>
      <c r="E15" s="144" t="s">
        <v>49</v>
      </c>
      <c r="F15" s="144" t="s">
        <v>45</v>
      </c>
      <c r="G15" s="144" t="s">
        <v>40</v>
      </c>
      <c r="H15" s="144" t="s">
        <v>48</v>
      </c>
      <c r="I15" s="144" t="s">
        <v>7</v>
      </c>
      <c r="J15" s="144" t="s">
        <v>15</v>
      </c>
      <c r="K15" s="144" t="s">
        <v>16</v>
      </c>
      <c r="M15" s="31" t="str">
        <f>B15</f>
        <v>Handling</v>
      </c>
      <c r="O15" s="12" t="s">
        <v>71</v>
      </c>
      <c r="P15" s="9"/>
      <c r="BO15" s="11" t="s">
        <v>28</v>
      </c>
      <c r="DO15" s="11" t="s">
        <v>8</v>
      </c>
    </row>
    <row r="16" spans="2:171" ht="15" x14ac:dyDescent="0.25">
      <c r="B16" s="145"/>
      <c r="C16" s="145"/>
      <c r="D16" s="146" t="s">
        <v>42</v>
      </c>
      <c r="E16" s="146" t="s">
        <v>43</v>
      </c>
      <c r="F16" s="146" t="s">
        <v>43</v>
      </c>
      <c r="G16" s="146" t="s">
        <v>43</v>
      </c>
      <c r="H16" s="146" t="s">
        <v>41</v>
      </c>
      <c r="I16" s="146" t="s">
        <v>7</v>
      </c>
      <c r="J16" s="146" t="s">
        <v>41</v>
      </c>
      <c r="K16" s="146" t="s">
        <v>41</v>
      </c>
      <c r="M16" s="7">
        <f t="shared" ref="M16" si="0">B16</f>
        <v>0</v>
      </c>
      <c r="O16" s="44">
        <v>1</v>
      </c>
      <c r="P16" s="44">
        <v>2</v>
      </c>
      <c r="Q16" s="44">
        <v>3</v>
      </c>
      <c r="R16" s="44">
        <v>4</v>
      </c>
      <c r="S16" s="44">
        <v>5</v>
      </c>
      <c r="T16" s="44">
        <v>6</v>
      </c>
      <c r="U16" s="44">
        <v>7</v>
      </c>
      <c r="V16" s="44">
        <v>8</v>
      </c>
      <c r="W16" s="44">
        <v>9</v>
      </c>
      <c r="X16" s="44">
        <v>10</v>
      </c>
      <c r="Y16" s="44">
        <v>11</v>
      </c>
      <c r="Z16" s="44">
        <v>12</v>
      </c>
      <c r="AA16" s="44">
        <v>13</v>
      </c>
      <c r="AB16" s="44">
        <v>14</v>
      </c>
      <c r="AC16" s="44">
        <v>15</v>
      </c>
      <c r="AD16" s="44">
        <v>16</v>
      </c>
      <c r="AE16" s="44">
        <v>17</v>
      </c>
      <c r="AF16" s="44">
        <v>18</v>
      </c>
      <c r="AG16" s="44">
        <v>19</v>
      </c>
      <c r="AH16" s="44">
        <v>20</v>
      </c>
      <c r="AI16" s="44">
        <v>21</v>
      </c>
      <c r="AJ16" s="44">
        <v>22</v>
      </c>
      <c r="AK16" s="44">
        <v>23</v>
      </c>
      <c r="AL16" s="44">
        <v>24</v>
      </c>
      <c r="AM16" s="44">
        <v>25</v>
      </c>
      <c r="AN16" s="44">
        <v>26</v>
      </c>
      <c r="AO16" s="44">
        <v>27</v>
      </c>
      <c r="AP16" s="44">
        <v>28</v>
      </c>
      <c r="AQ16" s="44">
        <v>29</v>
      </c>
      <c r="AR16" s="44">
        <v>30</v>
      </c>
      <c r="AS16" s="44">
        <v>31</v>
      </c>
      <c r="AT16" s="44">
        <v>32</v>
      </c>
      <c r="AU16" s="44">
        <v>33</v>
      </c>
      <c r="AV16" s="44">
        <v>34</v>
      </c>
      <c r="AW16" s="44">
        <v>35</v>
      </c>
      <c r="AX16" s="44">
        <v>36</v>
      </c>
      <c r="AY16" s="44">
        <v>37</v>
      </c>
      <c r="AZ16" s="44">
        <v>38</v>
      </c>
      <c r="BA16" s="44">
        <v>39</v>
      </c>
      <c r="BB16" s="44">
        <v>40</v>
      </c>
      <c r="BC16" s="44">
        <v>41</v>
      </c>
      <c r="BD16" s="44">
        <v>42</v>
      </c>
      <c r="BE16" s="44">
        <v>43</v>
      </c>
      <c r="BF16" s="44">
        <v>44</v>
      </c>
      <c r="BG16" s="44">
        <v>45</v>
      </c>
      <c r="BH16" s="44">
        <v>46</v>
      </c>
      <c r="BI16" s="44">
        <v>47</v>
      </c>
      <c r="BJ16" s="44">
        <v>48</v>
      </c>
      <c r="BK16" s="44">
        <v>49</v>
      </c>
      <c r="BL16" s="44">
        <v>50</v>
      </c>
      <c r="BN16" s="11"/>
      <c r="BO16" s="44">
        <v>1</v>
      </c>
      <c r="BP16" s="44">
        <f t="shared" ref="BP16:DL16" si="1">P16</f>
        <v>2</v>
      </c>
      <c r="BQ16" s="44">
        <f t="shared" si="1"/>
        <v>3</v>
      </c>
      <c r="BR16" s="44">
        <f t="shared" si="1"/>
        <v>4</v>
      </c>
      <c r="BS16" s="44">
        <f t="shared" si="1"/>
        <v>5</v>
      </c>
      <c r="BT16" s="44">
        <f t="shared" si="1"/>
        <v>6</v>
      </c>
      <c r="BU16" s="44">
        <f t="shared" si="1"/>
        <v>7</v>
      </c>
      <c r="BV16" s="44">
        <f t="shared" si="1"/>
        <v>8</v>
      </c>
      <c r="BW16" s="44">
        <f t="shared" si="1"/>
        <v>9</v>
      </c>
      <c r="BX16" s="44">
        <f t="shared" si="1"/>
        <v>10</v>
      </c>
      <c r="BY16" s="44">
        <f t="shared" si="1"/>
        <v>11</v>
      </c>
      <c r="BZ16" s="44">
        <f t="shared" si="1"/>
        <v>12</v>
      </c>
      <c r="CA16" s="44">
        <f t="shared" si="1"/>
        <v>13</v>
      </c>
      <c r="CB16" s="44">
        <f t="shared" si="1"/>
        <v>14</v>
      </c>
      <c r="CC16" s="44">
        <f t="shared" si="1"/>
        <v>15</v>
      </c>
      <c r="CD16" s="44">
        <f t="shared" si="1"/>
        <v>16</v>
      </c>
      <c r="CE16" s="44">
        <f t="shared" si="1"/>
        <v>17</v>
      </c>
      <c r="CF16" s="44">
        <f t="shared" si="1"/>
        <v>18</v>
      </c>
      <c r="CG16" s="44">
        <f t="shared" si="1"/>
        <v>19</v>
      </c>
      <c r="CH16" s="44">
        <f t="shared" si="1"/>
        <v>20</v>
      </c>
      <c r="CI16" s="44">
        <f t="shared" si="1"/>
        <v>21</v>
      </c>
      <c r="CJ16" s="44">
        <f t="shared" si="1"/>
        <v>22</v>
      </c>
      <c r="CK16" s="44">
        <f t="shared" si="1"/>
        <v>23</v>
      </c>
      <c r="CL16" s="44">
        <f t="shared" si="1"/>
        <v>24</v>
      </c>
      <c r="CM16" s="44">
        <f t="shared" si="1"/>
        <v>25</v>
      </c>
      <c r="CN16" s="44">
        <f t="shared" si="1"/>
        <v>26</v>
      </c>
      <c r="CO16" s="44">
        <f t="shared" si="1"/>
        <v>27</v>
      </c>
      <c r="CP16" s="44">
        <f t="shared" si="1"/>
        <v>28</v>
      </c>
      <c r="CQ16" s="44">
        <f t="shared" si="1"/>
        <v>29</v>
      </c>
      <c r="CR16" s="44">
        <f t="shared" si="1"/>
        <v>30</v>
      </c>
      <c r="CS16" s="44">
        <f t="shared" si="1"/>
        <v>31</v>
      </c>
      <c r="CT16" s="44">
        <f t="shared" si="1"/>
        <v>32</v>
      </c>
      <c r="CU16" s="44">
        <f t="shared" si="1"/>
        <v>33</v>
      </c>
      <c r="CV16" s="44">
        <f t="shared" si="1"/>
        <v>34</v>
      </c>
      <c r="CW16" s="44">
        <f t="shared" si="1"/>
        <v>35</v>
      </c>
      <c r="CX16" s="44">
        <f t="shared" si="1"/>
        <v>36</v>
      </c>
      <c r="CY16" s="44">
        <f t="shared" si="1"/>
        <v>37</v>
      </c>
      <c r="CZ16" s="44">
        <f t="shared" si="1"/>
        <v>38</v>
      </c>
      <c r="DA16" s="44">
        <f t="shared" si="1"/>
        <v>39</v>
      </c>
      <c r="DB16" s="44">
        <f t="shared" si="1"/>
        <v>40</v>
      </c>
      <c r="DC16" s="44">
        <f t="shared" si="1"/>
        <v>41</v>
      </c>
      <c r="DD16" s="44">
        <f t="shared" si="1"/>
        <v>42</v>
      </c>
      <c r="DE16" s="44">
        <f t="shared" si="1"/>
        <v>43</v>
      </c>
      <c r="DF16" s="44">
        <f t="shared" si="1"/>
        <v>44</v>
      </c>
      <c r="DG16" s="44">
        <f t="shared" si="1"/>
        <v>45</v>
      </c>
      <c r="DH16" s="44">
        <f t="shared" si="1"/>
        <v>46</v>
      </c>
      <c r="DI16" s="44">
        <f t="shared" si="1"/>
        <v>47</v>
      </c>
      <c r="DJ16" s="44">
        <f t="shared" si="1"/>
        <v>48</v>
      </c>
      <c r="DK16" s="44">
        <f t="shared" si="1"/>
        <v>49</v>
      </c>
      <c r="DL16" s="44">
        <f t="shared" si="1"/>
        <v>50</v>
      </c>
      <c r="DO16" s="44">
        <v>1</v>
      </c>
      <c r="DP16" s="44">
        <f t="shared" ref="DP16:FL16" si="2">BP16</f>
        <v>2</v>
      </c>
      <c r="DQ16" s="44">
        <f t="shared" si="2"/>
        <v>3</v>
      </c>
      <c r="DR16" s="44">
        <f t="shared" si="2"/>
        <v>4</v>
      </c>
      <c r="DS16" s="44">
        <f t="shared" si="2"/>
        <v>5</v>
      </c>
      <c r="DT16" s="44">
        <f t="shared" si="2"/>
        <v>6</v>
      </c>
      <c r="DU16" s="44">
        <f t="shared" si="2"/>
        <v>7</v>
      </c>
      <c r="DV16" s="44">
        <f t="shared" si="2"/>
        <v>8</v>
      </c>
      <c r="DW16" s="44">
        <f t="shared" si="2"/>
        <v>9</v>
      </c>
      <c r="DX16" s="44">
        <f t="shared" si="2"/>
        <v>10</v>
      </c>
      <c r="DY16" s="44">
        <f t="shared" si="2"/>
        <v>11</v>
      </c>
      <c r="DZ16" s="44">
        <f t="shared" si="2"/>
        <v>12</v>
      </c>
      <c r="EA16" s="44">
        <f t="shared" si="2"/>
        <v>13</v>
      </c>
      <c r="EB16" s="44">
        <f t="shared" si="2"/>
        <v>14</v>
      </c>
      <c r="EC16" s="44">
        <f t="shared" si="2"/>
        <v>15</v>
      </c>
      <c r="ED16" s="44">
        <f t="shared" si="2"/>
        <v>16</v>
      </c>
      <c r="EE16" s="44">
        <f t="shared" si="2"/>
        <v>17</v>
      </c>
      <c r="EF16" s="44">
        <f t="shared" si="2"/>
        <v>18</v>
      </c>
      <c r="EG16" s="44">
        <f t="shared" si="2"/>
        <v>19</v>
      </c>
      <c r="EH16" s="44">
        <f t="shared" si="2"/>
        <v>20</v>
      </c>
      <c r="EI16" s="44">
        <f t="shared" si="2"/>
        <v>21</v>
      </c>
      <c r="EJ16" s="44">
        <f t="shared" si="2"/>
        <v>22</v>
      </c>
      <c r="EK16" s="44">
        <f t="shared" si="2"/>
        <v>23</v>
      </c>
      <c r="EL16" s="44">
        <f t="shared" si="2"/>
        <v>24</v>
      </c>
      <c r="EM16" s="44">
        <f t="shared" si="2"/>
        <v>25</v>
      </c>
      <c r="EN16" s="44">
        <f t="shared" si="2"/>
        <v>26</v>
      </c>
      <c r="EO16" s="44">
        <f t="shared" si="2"/>
        <v>27</v>
      </c>
      <c r="EP16" s="44">
        <f t="shared" si="2"/>
        <v>28</v>
      </c>
      <c r="EQ16" s="44">
        <f t="shared" si="2"/>
        <v>29</v>
      </c>
      <c r="ER16" s="44">
        <f t="shared" si="2"/>
        <v>30</v>
      </c>
      <c r="ES16" s="44">
        <f t="shared" si="2"/>
        <v>31</v>
      </c>
      <c r="ET16" s="44">
        <f t="shared" si="2"/>
        <v>32</v>
      </c>
      <c r="EU16" s="44">
        <f t="shared" si="2"/>
        <v>33</v>
      </c>
      <c r="EV16" s="44">
        <f t="shared" si="2"/>
        <v>34</v>
      </c>
      <c r="EW16" s="44">
        <f t="shared" si="2"/>
        <v>35</v>
      </c>
      <c r="EX16" s="44">
        <f t="shared" si="2"/>
        <v>36</v>
      </c>
      <c r="EY16" s="44">
        <f t="shared" si="2"/>
        <v>37</v>
      </c>
      <c r="EZ16" s="44">
        <f t="shared" si="2"/>
        <v>38</v>
      </c>
      <c r="FA16" s="44">
        <f t="shared" si="2"/>
        <v>39</v>
      </c>
      <c r="FB16" s="44">
        <f t="shared" si="2"/>
        <v>40</v>
      </c>
      <c r="FC16" s="44">
        <f t="shared" si="2"/>
        <v>41</v>
      </c>
      <c r="FD16" s="44">
        <f t="shared" si="2"/>
        <v>42</v>
      </c>
      <c r="FE16" s="44">
        <f t="shared" si="2"/>
        <v>43</v>
      </c>
      <c r="FF16" s="44">
        <f t="shared" si="2"/>
        <v>44</v>
      </c>
      <c r="FG16" s="44">
        <f t="shared" si="2"/>
        <v>45</v>
      </c>
      <c r="FH16" s="44">
        <f t="shared" si="2"/>
        <v>46</v>
      </c>
      <c r="FI16" s="44">
        <f t="shared" si="2"/>
        <v>47</v>
      </c>
      <c r="FJ16" s="44">
        <f t="shared" si="2"/>
        <v>48</v>
      </c>
      <c r="FK16" s="44">
        <f t="shared" si="2"/>
        <v>49</v>
      </c>
      <c r="FL16" s="44">
        <f t="shared" si="2"/>
        <v>50</v>
      </c>
      <c r="FN16" s="7" t="s">
        <v>38</v>
      </c>
      <c r="FO16" s="7" t="s">
        <v>37</v>
      </c>
    </row>
    <row r="17" spans="2:171" x14ac:dyDescent="0.2">
      <c r="B17" s="132"/>
      <c r="C17" s="132"/>
      <c r="D17" s="132"/>
      <c r="E17" s="132"/>
      <c r="F17" s="132"/>
      <c r="G17" s="132"/>
      <c r="H17" s="132"/>
      <c r="I17" s="132"/>
      <c r="J17" s="132"/>
      <c r="K17" s="13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4" t="s">
        <v>21</v>
      </c>
      <c r="BO17" s="6" t="e">
        <f>SUM(#REF!,#REF!,#REF!,#REF!)</f>
        <v>#REF!</v>
      </c>
      <c r="BP17" s="6" t="e">
        <f>SUM(#REF!,#REF!,#REF!,#REF!)</f>
        <v>#REF!</v>
      </c>
      <c r="BQ17" s="6" t="e">
        <f>SUM(#REF!,#REF!,#REF!,#REF!)</f>
        <v>#REF!</v>
      </c>
      <c r="BR17" s="6" t="e">
        <f>SUM(#REF!,#REF!,#REF!,#REF!)</f>
        <v>#REF!</v>
      </c>
      <c r="BS17" s="6" t="e">
        <f>SUM(#REF!,#REF!,#REF!,#REF!)</f>
        <v>#REF!</v>
      </c>
      <c r="BT17" s="6" t="e">
        <f>SUM(#REF!,#REF!,#REF!,#REF!)</f>
        <v>#REF!</v>
      </c>
      <c r="BU17" s="6" t="e">
        <f>SUM(#REF!,#REF!,#REF!,#REF!)</f>
        <v>#REF!</v>
      </c>
      <c r="BV17" s="6" t="e">
        <f>SUM(#REF!,#REF!,#REF!,#REF!)</f>
        <v>#REF!</v>
      </c>
      <c r="BW17" s="6" t="e">
        <f>SUM(#REF!,#REF!,#REF!,#REF!)</f>
        <v>#REF!</v>
      </c>
      <c r="BX17" s="6" t="e">
        <f>SUM(#REF!,#REF!,#REF!,#REF!)</f>
        <v>#REF!</v>
      </c>
      <c r="BY17" s="6" t="e">
        <f>SUM(#REF!,#REF!,#REF!,#REF!)</f>
        <v>#REF!</v>
      </c>
      <c r="BZ17" s="6" t="e">
        <f>SUM(#REF!,#REF!,#REF!,#REF!)</f>
        <v>#REF!</v>
      </c>
      <c r="CA17" s="6" t="e">
        <f>SUM(#REF!,#REF!,#REF!,#REF!)</f>
        <v>#REF!</v>
      </c>
      <c r="CB17" s="6" t="e">
        <f>SUM(#REF!,#REF!,#REF!,#REF!)</f>
        <v>#REF!</v>
      </c>
      <c r="CC17" s="6" t="e">
        <f>SUM(#REF!,#REF!,#REF!,#REF!)</f>
        <v>#REF!</v>
      </c>
      <c r="CD17" s="6" t="e">
        <f>SUM(#REF!,#REF!,#REF!,#REF!)</f>
        <v>#REF!</v>
      </c>
      <c r="CE17" s="6" t="e">
        <f>SUM(#REF!,#REF!,#REF!,#REF!)</f>
        <v>#REF!</v>
      </c>
      <c r="CF17" s="6" t="e">
        <f>SUM(#REF!,#REF!,#REF!,#REF!)</f>
        <v>#REF!</v>
      </c>
      <c r="CG17" s="6" t="e">
        <f>SUM(#REF!,#REF!,#REF!,#REF!)</f>
        <v>#REF!</v>
      </c>
      <c r="CH17" s="6" t="e">
        <f>SUM(#REF!,#REF!,#REF!,#REF!)</f>
        <v>#REF!</v>
      </c>
      <c r="CI17" s="6" t="e">
        <f>SUM(#REF!,#REF!,#REF!,#REF!)</f>
        <v>#REF!</v>
      </c>
      <c r="CJ17" s="6" t="e">
        <f>SUM(#REF!,#REF!,#REF!,#REF!)</f>
        <v>#REF!</v>
      </c>
      <c r="CK17" s="6" t="e">
        <f>SUM(#REF!,#REF!,#REF!,#REF!)</f>
        <v>#REF!</v>
      </c>
      <c r="CL17" s="6" t="e">
        <f>SUM(#REF!,#REF!,#REF!,#REF!)</f>
        <v>#REF!</v>
      </c>
      <c r="CM17" s="6" t="e">
        <f>SUM(#REF!,#REF!,#REF!,#REF!)</f>
        <v>#REF!</v>
      </c>
      <c r="CN17" s="6" t="e">
        <f>SUM(#REF!,#REF!,#REF!,#REF!)</f>
        <v>#REF!</v>
      </c>
      <c r="CO17" s="6" t="e">
        <f>SUM(#REF!,#REF!,#REF!,#REF!)</f>
        <v>#REF!</v>
      </c>
      <c r="CP17" s="6" t="e">
        <f>SUM(#REF!,#REF!,#REF!,#REF!)</f>
        <v>#REF!</v>
      </c>
      <c r="CQ17" s="6" t="e">
        <f>SUM(#REF!,#REF!,#REF!,#REF!)</f>
        <v>#REF!</v>
      </c>
      <c r="CR17" s="6" t="e">
        <f>SUM(#REF!,#REF!,#REF!,#REF!)</f>
        <v>#REF!</v>
      </c>
      <c r="CS17" s="6" t="e">
        <f>SUM(#REF!,#REF!,#REF!,#REF!)</f>
        <v>#REF!</v>
      </c>
      <c r="CT17" s="6" t="e">
        <f>SUM(#REF!,#REF!,#REF!,#REF!)</f>
        <v>#REF!</v>
      </c>
      <c r="CU17" s="6" t="e">
        <f>SUM(#REF!,#REF!,#REF!,#REF!)</f>
        <v>#REF!</v>
      </c>
      <c r="CV17" s="6" t="e">
        <f>SUM(#REF!,#REF!,#REF!,#REF!)</f>
        <v>#REF!</v>
      </c>
      <c r="CW17" s="6" t="e">
        <f>SUM(#REF!,#REF!,#REF!,#REF!)</f>
        <v>#REF!</v>
      </c>
      <c r="CX17" s="6" t="e">
        <f>SUM(#REF!,#REF!,#REF!,#REF!)</f>
        <v>#REF!</v>
      </c>
      <c r="CY17" s="6" t="e">
        <f>SUM(#REF!,#REF!,#REF!,#REF!)</f>
        <v>#REF!</v>
      </c>
      <c r="CZ17" s="6" t="e">
        <f>SUM(#REF!,#REF!,#REF!,#REF!)</f>
        <v>#REF!</v>
      </c>
      <c r="DA17" s="6" t="e">
        <f>SUM(#REF!,#REF!,#REF!,#REF!)</f>
        <v>#REF!</v>
      </c>
      <c r="DB17" s="6" t="e">
        <f>SUM(#REF!,#REF!,#REF!,#REF!)</f>
        <v>#REF!</v>
      </c>
      <c r="DC17" s="6" t="e">
        <f>SUM(#REF!,#REF!,#REF!,#REF!)</f>
        <v>#REF!</v>
      </c>
      <c r="DD17" s="6" t="e">
        <f>SUM(#REF!,#REF!,#REF!,#REF!)</f>
        <v>#REF!</v>
      </c>
      <c r="DE17" s="6" t="e">
        <f>SUM(#REF!,#REF!,#REF!,#REF!)</f>
        <v>#REF!</v>
      </c>
      <c r="DF17" s="6" t="e">
        <f>SUM(#REF!,#REF!,#REF!,#REF!)</f>
        <v>#REF!</v>
      </c>
      <c r="DG17" s="6" t="e">
        <f>SUM(#REF!,#REF!,#REF!,#REF!)</f>
        <v>#REF!</v>
      </c>
      <c r="DH17" s="6" t="e">
        <f>SUM(#REF!,#REF!,#REF!,#REF!)</f>
        <v>#REF!</v>
      </c>
      <c r="DI17" s="6" t="e">
        <f>SUM(#REF!,#REF!,#REF!,#REF!)</f>
        <v>#REF!</v>
      </c>
      <c r="DJ17" s="6" t="e">
        <f>SUM(#REF!,#REF!,#REF!,#REF!)</f>
        <v>#REF!</v>
      </c>
      <c r="DK17" s="6" t="e">
        <f>SUM(#REF!,#REF!,#REF!,#REF!)</f>
        <v>#REF!</v>
      </c>
      <c r="DL17" s="6" t="e">
        <f>SUM(#REF!,#REF!,#REF!,#REF!)</f>
        <v>#REF!</v>
      </c>
      <c r="DN17" s="3" t="s">
        <v>19</v>
      </c>
      <c r="DO17" s="127" t="e">
        <f>SUM(#REF!,#REF!,#REF!,#REF!)</f>
        <v>#REF!</v>
      </c>
      <c r="DP17" s="127" t="e">
        <f>SUM(#REF!,#REF!,#REF!,#REF!)</f>
        <v>#REF!</v>
      </c>
      <c r="DQ17" s="127" t="e">
        <f>SUM(#REF!,#REF!,#REF!,#REF!)</f>
        <v>#REF!</v>
      </c>
      <c r="DR17" s="127" t="e">
        <f>SUM(#REF!,#REF!,#REF!,#REF!)</f>
        <v>#REF!</v>
      </c>
      <c r="DS17" s="127" t="e">
        <f>SUM(#REF!,#REF!,#REF!,#REF!)</f>
        <v>#REF!</v>
      </c>
      <c r="DT17" s="127" t="e">
        <f>SUM(#REF!,#REF!,#REF!,#REF!)</f>
        <v>#REF!</v>
      </c>
      <c r="DU17" s="127" t="e">
        <f>SUM(#REF!,#REF!,#REF!,#REF!)</f>
        <v>#REF!</v>
      </c>
      <c r="DV17" s="127" t="e">
        <f>SUM(#REF!,#REF!,#REF!,#REF!)</f>
        <v>#REF!</v>
      </c>
      <c r="DW17" s="127" t="e">
        <f>SUM(#REF!,#REF!,#REF!,#REF!)</f>
        <v>#REF!</v>
      </c>
      <c r="DX17" s="127" t="e">
        <f>SUM(#REF!,#REF!,#REF!,#REF!)</f>
        <v>#REF!</v>
      </c>
      <c r="DY17" s="127" t="e">
        <f>SUM(#REF!,#REF!,#REF!,#REF!)</f>
        <v>#REF!</v>
      </c>
      <c r="DZ17" s="127" t="e">
        <f>SUM(#REF!,#REF!,#REF!,#REF!)</f>
        <v>#REF!</v>
      </c>
      <c r="EA17" s="127" t="e">
        <f>SUM(#REF!,#REF!,#REF!,#REF!)</f>
        <v>#REF!</v>
      </c>
      <c r="EB17" s="127" t="e">
        <f>SUM(#REF!,#REF!,#REF!,#REF!)</f>
        <v>#REF!</v>
      </c>
      <c r="EC17" s="127" t="e">
        <f>SUM(#REF!,#REF!,#REF!,#REF!)</f>
        <v>#REF!</v>
      </c>
      <c r="ED17" s="127" t="e">
        <f>SUM(#REF!,#REF!,#REF!,#REF!)</f>
        <v>#REF!</v>
      </c>
      <c r="EE17" s="127" t="e">
        <f>SUM(#REF!,#REF!,#REF!,#REF!)</f>
        <v>#REF!</v>
      </c>
      <c r="EF17" s="127" t="e">
        <f>SUM(#REF!,#REF!,#REF!,#REF!)</f>
        <v>#REF!</v>
      </c>
      <c r="EG17" s="127" t="e">
        <f>SUM(#REF!,#REF!,#REF!,#REF!)</f>
        <v>#REF!</v>
      </c>
      <c r="EH17" s="127" t="e">
        <f>SUM(#REF!,#REF!,#REF!,#REF!)</f>
        <v>#REF!</v>
      </c>
      <c r="EI17" s="127" t="e">
        <f>SUM(#REF!,#REF!,#REF!,#REF!)</f>
        <v>#REF!</v>
      </c>
      <c r="EJ17" s="127" t="e">
        <f>SUM(#REF!,#REF!,#REF!,#REF!)</f>
        <v>#REF!</v>
      </c>
      <c r="EK17" s="127" t="e">
        <f>SUM(#REF!,#REF!,#REF!,#REF!)</f>
        <v>#REF!</v>
      </c>
      <c r="EL17" s="127" t="e">
        <f>SUM(#REF!,#REF!,#REF!,#REF!)</f>
        <v>#REF!</v>
      </c>
      <c r="EM17" s="127" t="e">
        <f>SUM(#REF!,#REF!,#REF!,#REF!)</f>
        <v>#REF!</v>
      </c>
      <c r="EN17" s="127" t="e">
        <f>SUM(#REF!,#REF!,#REF!,#REF!)</f>
        <v>#REF!</v>
      </c>
      <c r="EO17" s="127" t="e">
        <f>SUM(#REF!,#REF!,#REF!,#REF!)</f>
        <v>#REF!</v>
      </c>
      <c r="EP17" s="127" t="e">
        <f>SUM(#REF!,#REF!,#REF!,#REF!)</f>
        <v>#REF!</v>
      </c>
      <c r="EQ17" s="127" t="e">
        <f>SUM(#REF!,#REF!,#REF!,#REF!)</f>
        <v>#REF!</v>
      </c>
      <c r="ER17" s="127" t="e">
        <f>SUM(#REF!,#REF!,#REF!,#REF!)</f>
        <v>#REF!</v>
      </c>
      <c r="ES17" s="127" t="e">
        <f>SUM(#REF!,#REF!,#REF!,#REF!)</f>
        <v>#REF!</v>
      </c>
      <c r="ET17" s="127" t="e">
        <f>SUM(#REF!,#REF!,#REF!,#REF!)</f>
        <v>#REF!</v>
      </c>
      <c r="EU17" s="127" t="e">
        <f>SUM(#REF!,#REF!,#REF!,#REF!)</f>
        <v>#REF!</v>
      </c>
      <c r="EV17" s="127" t="e">
        <f>SUM(#REF!,#REF!,#REF!,#REF!)</f>
        <v>#REF!</v>
      </c>
      <c r="EW17" s="127" t="e">
        <f>SUM(#REF!,#REF!,#REF!,#REF!)</f>
        <v>#REF!</v>
      </c>
      <c r="EX17" s="127" t="e">
        <f>SUM(#REF!,#REF!,#REF!,#REF!)</f>
        <v>#REF!</v>
      </c>
      <c r="EY17" s="127" t="e">
        <f>SUM(#REF!,#REF!,#REF!,#REF!)</f>
        <v>#REF!</v>
      </c>
      <c r="EZ17" s="127" t="e">
        <f>SUM(#REF!,#REF!,#REF!,#REF!)</f>
        <v>#REF!</v>
      </c>
      <c r="FA17" s="127" t="e">
        <f>SUM(#REF!,#REF!,#REF!,#REF!)</f>
        <v>#REF!</v>
      </c>
      <c r="FB17" s="127" t="e">
        <f>SUM(#REF!,#REF!,#REF!,#REF!)</f>
        <v>#REF!</v>
      </c>
      <c r="FC17" s="127" t="e">
        <f>SUM(#REF!,#REF!,#REF!,#REF!)</f>
        <v>#REF!</v>
      </c>
      <c r="FD17" s="127" t="e">
        <f>SUM(#REF!,#REF!,#REF!,#REF!)</f>
        <v>#REF!</v>
      </c>
      <c r="FE17" s="127" t="e">
        <f>SUM(#REF!,#REF!,#REF!,#REF!)</f>
        <v>#REF!</v>
      </c>
      <c r="FF17" s="127" t="e">
        <f>SUM(#REF!,#REF!,#REF!,#REF!)</f>
        <v>#REF!</v>
      </c>
      <c r="FG17" s="127" t="e">
        <f>SUM(#REF!,#REF!,#REF!,#REF!)</f>
        <v>#REF!</v>
      </c>
      <c r="FH17" s="127" t="e">
        <f>SUM(#REF!,#REF!,#REF!,#REF!)</f>
        <v>#REF!</v>
      </c>
      <c r="FI17" s="127" t="e">
        <f>SUM(#REF!,#REF!,#REF!,#REF!)</f>
        <v>#REF!</v>
      </c>
      <c r="FJ17" s="127" t="e">
        <f>SUM(#REF!,#REF!,#REF!,#REF!)</f>
        <v>#REF!</v>
      </c>
      <c r="FK17" s="127" t="e">
        <f>SUM(#REF!,#REF!,#REF!,#REF!)</f>
        <v>#REF!</v>
      </c>
      <c r="FL17" s="127" t="e">
        <f>SUM(#REF!,#REF!,#REF!,#REF!)</f>
        <v>#REF!</v>
      </c>
      <c r="FM17" s="128"/>
      <c r="FO17" s="6" t="e">
        <f>SUM(DO17:FL17)/$C$5</f>
        <v>#REF!</v>
      </c>
    </row>
    <row r="18" spans="2:171" ht="15" x14ac:dyDescent="0.25">
      <c r="B18" s="222" t="s">
        <v>69</v>
      </c>
      <c r="C18" s="223"/>
      <c r="D18" s="223"/>
      <c r="E18" s="223"/>
      <c r="F18" s="137"/>
      <c r="G18" s="137"/>
      <c r="H18" s="137"/>
      <c r="I18" s="147"/>
      <c r="J18" s="147"/>
      <c r="K18" s="148">
        <f>'Skovlandbrug '!D15</f>
        <v>2500</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4" t="s">
        <v>18</v>
      </c>
      <c r="BO18" s="6" t="e">
        <f>BO17</f>
        <v>#REF!</v>
      </c>
      <c r="BP18" s="6" t="e">
        <f>BP17+BO18</f>
        <v>#REF!</v>
      </c>
      <c r="BQ18" s="6" t="e">
        <f t="shared" ref="BQ18:DL18" si="3">BQ17+BP18</f>
        <v>#REF!</v>
      </c>
      <c r="BR18" s="6" t="e">
        <f t="shared" si="3"/>
        <v>#REF!</v>
      </c>
      <c r="BS18" s="6" t="e">
        <f t="shared" si="3"/>
        <v>#REF!</v>
      </c>
      <c r="BT18" s="6" t="e">
        <f t="shared" si="3"/>
        <v>#REF!</v>
      </c>
      <c r="BU18" s="6" t="e">
        <f t="shared" si="3"/>
        <v>#REF!</v>
      </c>
      <c r="BV18" s="6" t="e">
        <f t="shared" si="3"/>
        <v>#REF!</v>
      </c>
      <c r="BW18" s="6" t="e">
        <f t="shared" si="3"/>
        <v>#REF!</v>
      </c>
      <c r="BX18" s="6" t="e">
        <f t="shared" si="3"/>
        <v>#REF!</v>
      </c>
      <c r="BY18" s="6" t="e">
        <f t="shared" si="3"/>
        <v>#REF!</v>
      </c>
      <c r="BZ18" s="6" t="e">
        <f t="shared" si="3"/>
        <v>#REF!</v>
      </c>
      <c r="CA18" s="6" t="e">
        <f t="shared" si="3"/>
        <v>#REF!</v>
      </c>
      <c r="CB18" s="6" t="e">
        <f t="shared" si="3"/>
        <v>#REF!</v>
      </c>
      <c r="CC18" s="6" t="e">
        <f t="shared" si="3"/>
        <v>#REF!</v>
      </c>
      <c r="CD18" s="6" t="e">
        <f t="shared" si="3"/>
        <v>#REF!</v>
      </c>
      <c r="CE18" s="6" t="e">
        <f t="shared" si="3"/>
        <v>#REF!</v>
      </c>
      <c r="CF18" s="6" t="e">
        <f t="shared" si="3"/>
        <v>#REF!</v>
      </c>
      <c r="CG18" s="6" t="e">
        <f t="shared" si="3"/>
        <v>#REF!</v>
      </c>
      <c r="CH18" s="6" t="e">
        <f t="shared" si="3"/>
        <v>#REF!</v>
      </c>
      <c r="CI18" s="6" t="e">
        <f t="shared" si="3"/>
        <v>#REF!</v>
      </c>
      <c r="CJ18" s="6" t="e">
        <f t="shared" si="3"/>
        <v>#REF!</v>
      </c>
      <c r="CK18" s="6" t="e">
        <f t="shared" si="3"/>
        <v>#REF!</v>
      </c>
      <c r="CL18" s="6" t="e">
        <f t="shared" si="3"/>
        <v>#REF!</v>
      </c>
      <c r="CM18" s="6" t="e">
        <f t="shared" si="3"/>
        <v>#REF!</v>
      </c>
      <c r="CN18" s="6" t="e">
        <f t="shared" si="3"/>
        <v>#REF!</v>
      </c>
      <c r="CO18" s="6" t="e">
        <f t="shared" si="3"/>
        <v>#REF!</v>
      </c>
      <c r="CP18" s="6" t="e">
        <f t="shared" si="3"/>
        <v>#REF!</v>
      </c>
      <c r="CQ18" s="6" t="e">
        <f t="shared" si="3"/>
        <v>#REF!</v>
      </c>
      <c r="CR18" s="6" t="e">
        <f t="shared" si="3"/>
        <v>#REF!</v>
      </c>
      <c r="CS18" s="6" t="e">
        <f t="shared" si="3"/>
        <v>#REF!</v>
      </c>
      <c r="CT18" s="6" t="e">
        <f t="shared" si="3"/>
        <v>#REF!</v>
      </c>
      <c r="CU18" s="6" t="e">
        <f t="shared" si="3"/>
        <v>#REF!</v>
      </c>
      <c r="CV18" s="6" t="e">
        <f t="shared" si="3"/>
        <v>#REF!</v>
      </c>
      <c r="CW18" s="6" t="e">
        <f t="shared" si="3"/>
        <v>#REF!</v>
      </c>
      <c r="CX18" s="6" t="e">
        <f t="shared" si="3"/>
        <v>#REF!</v>
      </c>
      <c r="CY18" s="6" t="e">
        <f t="shared" si="3"/>
        <v>#REF!</v>
      </c>
      <c r="CZ18" s="6" t="e">
        <f t="shared" si="3"/>
        <v>#REF!</v>
      </c>
      <c r="DA18" s="6" t="e">
        <f t="shared" si="3"/>
        <v>#REF!</v>
      </c>
      <c r="DB18" s="6" t="e">
        <f t="shared" si="3"/>
        <v>#REF!</v>
      </c>
      <c r="DC18" s="6" t="e">
        <f t="shared" si="3"/>
        <v>#REF!</v>
      </c>
      <c r="DD18" s="6" t="e">
        <f t="shared" si="3"/>
        <v>#REF!</v>
      </c>
      <c r="DE18" s="6" t="e">
        <f t="shared" si="3"/>
        <v>#REF!</v>
      </c>
      <c r="DF18" s="6" t="e">
        <f t="shared" si="3"/>
        <v>#REF!</v>
      </c>
      <c r="DG18" s="6" t="e">
        <f t="shared" si="3"/>
        <v>#REF!</v>
      </c>
      <c r="DH18" s="6" t="e">
        <f t="shared" si="3"/>
        <v>#REF!</v>
      </c>
      <c r="DI18" s="6" t="e">
        <f t="shared" si="3"/>
        <v>#REF!</v>
      </c>
      <c r="DJ18" s="6" t="e">
        <f t="shared" si="3"/>
        <v>#REF!</v>
      </c>
      <c r="DK18" s="6" t="e">
        <f t="shared" si="3"/>
        <v>#REF!</v>
      </c>
      <c r="DL18" s="6" t="e">
        <f t="shared" si="3"/>
        <v>#REF!</v>
      </c>
      <c r="DN18" s="3" t="s">
        <v>20</v>
      </c>
      <c r="DO18" s="127" t="e">
        <f>BO18*(1+$C$8)^-BO$16</f>
        <v>#REF!</v>
      </c>
      <c r="DP18" s="127" t="e">
        <f>DP17+DO18</f>
        <v>#REF!</v>
      </c>
      <c r="DQ18" s="127" t="e">
        <f t="shared" ref="DQ18:FL18" si="4">DQ17+DP18</f>
        <v>#REF!</v>
      </c>
      <c r="DR18" s="127" t="e">
        <f t="shared" si="4"/>
        <v>#REF!</v>
      </c>
      <c r="DS18" s="127" t="e">
        <f t="shared" si="4"/>
        <v>#REF!</v>
      </c>
      <c r="DT18" s="127" t="e">
        <f t="shared" si="4"/>
        <v>#REF!</v>
      </c>
      <c r="DU18" s="127" t="e">
        <f t="shared" si="4"/>
        <v>#REF!</v>
      </c>
      <c r="DV18" s="127" t="e">
        <f t="shared" si="4"/>
        <v>#REF!</v>
      </c>
      <c r="DW18" s="127" t="e">
        <f t="shared" si="4"/>
        <v>#REF!</v>
      </c>
      <c r="DX18" s="127" t="e">
        <f t="shared" si="4"/>
        <v>#REF!</v>
      </c>
      <c r="DY18" s="127" t="e">
        <f t="shared" si="4"/>
        <v>#REF!</v>
      </c>
      <c r="DZ18" s="127" t="e">
        <f t="shared" si="4"/>
        <v>#REF!</v>
      </c>
      <c r="EA18" s="127" t="e">
        <f t="shared" si="4"/>
        <v>#REF!</v>
      </c>
      <c r="EB18" s="127" t="e">
        <f t="shared" si="4"/>
        <v>#REF!</v>
      </c>
      <c r="EC18" s="127" t="e">
        <f t="shared" si="4"/>
        <v>#REF!</v>
      </c>
      <c r="ED18" s="127" t="e">
        <f t="shared" si="4"/>
        <v>#REF!</v>
      </c>
      <c r="EE18" s="127" t="e">
        <f t="shared" si="4"/>
        <v>#REF!</v>
      </c>
      <c r="EF18" s="127" t="e">
        <f t="shared" si="4"/>
        <v>#REF!</v>
      </c>
      <c r="EG18" s="127" t="e">
        <f t="shared" si="4"/>
        <v>#REF!</v>
      </c>
      <c r="EH18" s="127" t="e">
        <f t="shared" si="4"/>
        <v>#REF!</v>
      </c>
      <c r="EI18" s="127" t="e">
        <f t="shared" si="4"/>
        <v>#REF!</v>
      </c>
      <c r="EJ18" s="127" t="e">
        <f t="shared" si="4"/>
        <v>#REF!</v>
      </c>
      <c r="EK18" s="127" t="e">
        <f t="shared" si="4"/>
        <v>#REF!</v>
      </c>
      <c r="EL18" s="127" t="e">
        <f t="shared" si="4"/>
        <v>#REF!</v>
      </c>
      <c r="EM18" s="127" t="e">
        <f t="shared" si="4"/>
        <v>#REF!</v>
      </c>
      <c r="EN18" s="127" t="e">
        <f t="shared" si="4"/>
        <v>#REF!</v>
      </c>
      <c r="EO18" s="127" t="e">
        <f t="shared" si="4"/>
        <v>#REF!</v>
      </c>
      <c r="EP18" s="127" t="e">
        <f t="shared" si="4"/>
        <v>#REF!</v>
      </c>
      <c r="EQ18" s="127" t="e">
        <f t="shared" si="4"/>
        <v>#REF!</v>
      </c>
      <c r="ER18" s="127" t="e">
        <f t="shared" si="4"/>
        <v>#REF!</v>
      </c>
      <c r="ES18" s="127" t="e">
        <f t="shared" si="4"/>
        <v>#REF!</v>
      </c>
      <c r="ET18" s="127" t="e">
        <f t="shared" si="4"/>
        <v>#REF!</v>
      </c>
      <c r="EU18" s="127" t="e">
        <f t="shared" si="4"/>
        <v>#REF!</v>
      </c>
      <c r="EV18" s="127" t="e">
        <f t="shared" si="4"/>
        <v>#REF!</v>
      </c>
      <c r="EW18" s="127" t="e">
        <f t="shared" si="4"/>
        <v>#REF!</v>
      </c>
      <c r="EX18" s="127" t="e">
        <f t="shared" si="4"/>
        <v>#REF!</v>
      </c>
      <c r="EY18" s="127" t="e">
        <f t="shared" si="4"/>
        <v>#REF!</v>
      </c>
      <c r="EZ18" s="127" t="e">
        <f t="shared" si="4"/>
        <v>#REF!</v>
      </c>
      <c r="FA18" s="127" t="e">
        <f t="shared" si="4"/>
        <v>#REF!</v>
      </c>
      <c r="FB18" s="127" t="e">
        <f t="shared" si="4"/>
        <v>#REF!</v>
      </c>
      <c r="FC18" s="127" t="e">
        <f t="shared" si="4"/>
        <v>#REF!</v>
      </c>
      <c r="FD18" s="127" t="e">
        <f t="shared" si="4"/>
        <v>#REF!</v>
      </c>
      <c r="FE18" s="127" t="e">
        <f t="shared" si="4"/>
        <v>#REF!</v>
      </c>
      <c r="FF18" s="127" t="e">
        <f t="shared" si="4"/>
        <v>#REF!</v>
      </c>
      <c r="FG18" s="127" t="e">
        <f t="shared" si="4"/>
        <v>#REF!</v>
      </c>
      <c r="FH18" s="127" t="e">
        <f t="shared" si="4"/>
        <v>#REF!</v>
      </c>
      <c r="FI18" s="127" t="e">
        <f t="shared" si="4"/>
        <v>#REF!</v>
      </c>
      <c r="FJ18" s="127" t="e">
        <f t="shared" si="4"/>
        <v>#REF!</v>
      </c>
      <c r="FK18" s="127" t="e">
        <f t="shared" si="4"/>
        <v>#REF!</v>
      </c>
      <c r="FL18" s="127" t="e">
        <f t="shared" si="4"/>
        <v>#REF!</v>
      </c>
      <c r="FO18" s="129" t="e">
        <f>FL18/#REF!</f>
        <v>#REF!</v>
      </c>
    </row>
    <row r="19" spans="2:171" ht="15" x14ac:dyDescent="0.25">
      <c r="B19" s="224" t="s">
        <v>68</v>
      </c>
      <c r="C19" s="225"/>
      <c r="D19" s="225"/>
      <c r="E19" s="225"/>
      <c r="F19" s="149"/>
      <c r="G19" s="149"/>
      <c r="H19" s="149"/>
      <c r="I19" s="149"/>
      <c r="J19" s="149"/>
      <c r="K19" s="150">
        <f>FO22</f>
        <v>1584.2120030250057</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2:171" x14ac:dyDescent="0.2">
      <c r="B20" s="132"/>
      <c r="C20" s="132"/>
      <c r="D20" s="132"/>
      <c r="E20" s="132"/>
      <c r="F20" s="132"/>
      <c r="G20" s="132"/>
      <c r="H20" s="132"/>
      <c r="I20" s="132"/>
      <c r="J20" s="151"/>
      <c r="K20" s="151"/>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4" t="s">
        <v>65</v>
      </c>
      <c r="BO20" s="6" t="e">
        <f>SUM(BO17:DL17)/$C$5</f>
        <v>#REF!</v>
      </c>
      <c r="BP20" s="6" t="e">
        <f>BO20</f>
        <v>#REF!</v>
      </c>
      <c r="BQ20" s="6" t="e">
        <f t="shared" ref="BQ20:DK20" si="5">BP20</f>
        <v>#REF!</v>
      </c>
      <c r="BR20" s="6" t="e">
        <f t="shared" si="5"/>
        <v>#REF!</v>
      </c>
      <c r="BS20" s="6" t="e">
        <f t="shared" si="5"/>
        <v>#REF!</v>
      </c>
      <c r="BT20" s="6" t="e">
        <f t="shared" si="5"/>
        <v>#REF!</v>
      </c>
      <c r="BU20" s="6" t="e">
        <f t="shared" si="5"/>
        <v>#REF!</v>
      </c>
      <c r="BV20" s="6" t="e">
        <f t="shared" si="5"/>
        <v>#REF!</v>
      </c>
      <c r="BW20" s="6" t="e">
        <f t="shared" si="5"/>
        <v>#REF!</v>
      </c>
      <c r="BX20" s="6" t="e">
        <f t="shared" si="5"/>
        <v>#REF!</v>
      </c>
      <c r="BY20" s="6" t="e">
        <f t="shared" si="5"/>
        <v>#REF!</v>
      </c>
      <c r="BZ20" s="6" t="e">
        <f t="shared" si="5"/>
        <v>#REF!</v>
      </c>
      <c r="CA20" s="6" t="e">
        <f t="shared" si="5"/>
        <v>#REF!</v>
      </c>
      <c r="CB20" s="6" t="e">
        <f t="shared" si="5"/>
        <v>#REF!</v>
      </c>
      <c r="CC20" s="6" t="e">
        <f t="shared" si="5"/>
        <v>#REF!</v>
      </c>
      <c r="CD20" s="6" t="e">
        <f t="shared" si="5"/>
        <v>#REF!</v>
      </c>
      <c r="CE20" s="6" t="e">
        <f t="shared" si="5"/>
        <v>#REF!</v>
      </c>
      <c r="CF20" s="6" t="e">
        <f t="shared" si="5"/>
        <v>#REF!</v>
      </c>
      <c r="CG20" s="6" t="e">
        <f t="shared" si="5"/>
        <v>#REF!</v>
      </c>
      <c r="CH20" s="6" t="e">
        <f t="shared" si="5"/>
        <v>#REF!</v>
      </c>
      <c r="CI20" s="6" t="e">
        <f t="shared" si="5"/>
        <v>#REF!</v>
      </c>
      <c r="CJ20" s="6" t="e">
        <f t="shared" si="5"/>
        <v>#REF!</v>
      </c>
      <c r="CK20" s="6" t="e">
        <f t="shared" si="5"/>
        <v>#REF!</v>
      </c>
      <c r="CL20" s="6" t="e">
        <f t="shared" si="5"/>
        <v>#REF!</v>
      </c>
      <c r="CM20" s="6" t="e">
        <f t="shared" si="5"/>
        <v>#REF!</v>
      </c>
      <c r="CN20" s="6" t="e">
        <f t="shared" si="5"/>
        <v>#REF!</v>
      </c>
      <c r="CO20" s="6" t="e">
        <f t="shared" si="5"/>
        <v>#REF!</v>
      </c>
      <c r="CP20" s="6" t="e">
        <f t="shared" si="5"/>
        <v>#REF!</v>
      </c>
      <c r="CQ20" s="6" t="e">
        <f t="shared" si="5"/>
        <v>#REF!</v>
      </c>
      <c r="CR20" s="6" t="e">
        <f t="shared" si="5"/>
        <v>#REF!</v>
      </c>
      <c r="CS20" s="6" t="e">
        <f t="shared" si="5"/>
        <v>#REF!</v>
      </c>
      <c r="CT20" s="6" t="e">
        <f t="shared" si="5"/>
        <v>#REF!</v>
      </c>
      <c r="CU20" s="6" t="e">
        <f t="shared" si="5"/>
        <v>#REF!</v>
      </c>
      <c r="CV20" s="6" t="e">
        <f t="shared" si="5"/>
        <v>#REF!</v>
      </c>
      <c r="CW20" s="6" t="e">
        <f t="shared" si="5"/>
        <v>#REF!</v>
      </c>
      <c r="CX20" s="6" t="e">
        <f t="shared" si="5"/>
        <v>#REF!</v>
      </c>
      <c r="CY20" s="6" t="e">
        <f t="shared" si="5"/>
        <v>#REF!</v>
      </c>
      <c r="CZ20" s="6" t="e">
        <f t="shared" si="5"/>
        <v>#REF!</v>
      </c>
      <c r="DA20" s="6" t="e">
        <f t="shared" si="5"/>
        <v>#REF!</v>
      </c>
      <c r="DB20" s="6" t="e">
        <f t="shared" si="5"/>
        <v>#REF!</v>
      </c>
      <c r="DC20" s="6" t="e">
        <f t="shared" si="5"/>
        <v>#REF!</v>
      </c>
      <c r="DD20" s="6" t="e">
        <f t="shared" si="5"/>
        <v>#REF!</v>
      </c>
      <c r="DE20" s="6" t="e">
        <f t="shared" si="5"/>
        <v>#REF!</v>
      </c>
      <c r="DF20" s="6" t="e">
        <f t="shared" si="5"/>
        <v>#REF!</v>
      </c>
      <c r="DG20" s="6" t="e">
        <f t="shared" si="5"/>
        <v>#REF!</v>
      </c>
      <c r="DH20" s="6" t="e">
        <f t="shared" si="5"/>
        <v>#REF!</v>
      </c>
      <c r="DI20" s="6" t="e">
        <f t="shared" si="5"/>
        <v>#REF!</v>
      </c>
      <c r="DJ20" s="6" t="e">
        <f t="shared" si="5"/>
        <v>#REF!</v>
      </c>
      <c r="DK20" s="6" t="e">
        <f t="shared" si="5"/>
        <v>#REF!</v>
      </c>
      <c r="DL20" s="6" t="e">
        <f>DK20</f>
        <v>#REF!</v>
      </c>
      <c r="DN20" s="3" t="s">
        <v>66</v>
      </c>
      <c r="DO20" s="40" t="e">
        <f t="shared" ref="DO20:FL20" si="6">$FO$20</f>
        <v>#REF!</v>
      </c>
      <c r="DP20" s="40" t="e">
        <f t="shared" si="6"/>
        <v>#REF!</v>
      </c>
      <c r="DQ20" s="40" t="e">
        <f t="shared" si="6"/>
        <v>#REF!</v>
      </c>
      <c r="DR20" s="40" t="e">
        <f t="shared" si="6"/>
        <v>#REF!</v>
      </c>
      <c r="DS20" s="40" t="e">
        <f t="shared" si="6"/>
        <v>#REF!</v>
      </c>
      <c r="DT20" s="40" t="e">
        <f t="shared" si="6"/>
        <v>#REF!</v>
      </c>
      <c r="DU20" s="40" t="e">
        <f t="shared" si="6"/>
        <v>#REF!</v>
      </c>
      <c r="DV20" s="40" t="e">
        <f t="shared" si="6"/>
        <v>#REF!</v>
      </c>
      <c r="DW20" s="40" t="e">
        <f t="shared" si="6"/>
        <v>#REF!</v>
      </c>
      <c r="DX20" s="40" t="e">
        <f t="shared" si="6"/>
        <v>#REF!</v>
      </c>
      <c r="DY20" s="40" t="e">
        <f t="shared" si="6"/>
        <v>#REF!</v>
      </c>
      <c r="DZ20" s="40" t="e">
        <f t="shared" si="6"/>
        <v>#REF!</v>
      </c>
      <c r="EA20" s="40" t="e">
        <f t="shared" si="6"/>
        <v>#REF!</v>
      </c>
      <c r="EB20" s="40" t="e">
        <f t="shared" si="6"/>
        <v>#REF!</v>
      </c>
      <c r="EC20" s="40" t="e">
        <f t="shared" si="6"/>
        <v>#REF!</v>
      </c>
      <c r="ED20" s="40" t="e">
        <f t="shared" si="6"/>
        <v>#REF!</v>
      </c>
      <c r="EE20" s="40" t="e">
        <f t="shared" si="6"/>
        <v>#REF!</v>
      </c>
      <c r="EF20" s="40" t="e">
        <f t="shared" si="6"/>
        <v>#REF!</v>
      </c>
      <c r="EG20" s="40" t="e">
        <f t="shared" si="6"/>
        <v>#REF!</v>
      </c>
      <c r="EH20" s="40" t="e">
        <f t="shared" si="6"/>
        <v>#REF!</v>
      </c>
      <c r="EI20" s="40" t="e">
        <f t="shared" si="6"/>
        <v>#REF!</v>
      </c>
      <c r="EJ20" s="40" t="e">
        <f t="shared" si="6"/>
        <v>#REF!</v>
      </c>
      <c r="EK20" s="40" t="e">
        <f t="shared" si="6"/>
        <v>#REF!</v>
      </c>
      <c r="EL20" s="40" t="e">
        <f t="shared" si="6"/>
        <v>#REF!</v>
      </c>
      <c r="EM20" s="40" t="e">
        <f t="shared" si="6"/>
        <v>#REF!</v>
      </c>
      <c r="EN20" s="40" t="e">
        <f t="shared" si="6"/>
        <v>#REF!</v>
      </c>
      <c r="EO20" s="40" t="e">
        <f t="shared" si="6"/>
        <v>#REF!</v>
      </c>
      <c r="EP20" s="40" t="e">
        <f t="shared" si="6"/>
        <v>#REF!</v>
      </c>
      <c r="EQ20" s="40" t="e">
        <f t="shared" si="6"/>
        <v>#REF!</v>
      </c>
      <c r="ER20" s="40" t="e">
        <f t="shared" si="6"/>
        <v>#REF!</v>
      </c>
      <c r="ES20" s="40" t="e">
        <f t="shared" si="6"/>
        <v>#REF!</v>
      </c>
      <c r="ET20" s="40" t="e">
        <f t="shared" si="6"/>
        <v>#REF!</v>
      </c>
      <c r="EU20" s="40" t="e">
        <f t="shared" si="6"/>
        <v>#REF!</v>
      </c>
      <c r="EV20" s="40" t="e">
        <f t="shared" si="6"/>
        <v>#REF!</v>
      </c>
      <c r="EW20" s="40" t="e">
        <f t="shared" si="6"/>
        <v>#REF!</v>
      </c>
      <c r="EX20" s="40" t="e">
        <f t="shared" si="6"/>
        <v>#REF!</v>
      </c>
      <c r="EY20" s="40" t="e">
        <f t="shared" si="6"/>
        <v>#REF!</v>
      </c>
      <c r="EZ20" s="40" t="e">
        <f t="shared" si="6"/>
        <v>#REF!</v>
      </c>
      <c r="FA20" s="40" t="e">
        <f t="shared" si="6"/>
        <v>#REF!</v>
      </c>
      <c r="FB20" s="40" t="e">
        <f t="shared" si="6"/>
        <v>#REF!</v>
      </c>
      <c r="FC20" s="40" t="e">
        <f t="shared" si="6"/>
        <v>#REF!</v>
      </c>
      <c r="FD20" s="40" t="e">
        <f t="shared" si="6"/>
        <v>#REF!</v>
      </c>
      <c r="FE20" s="40" t="e">
        <f t="shared" si="6"/>
        <v>#REF!</v>
      </c>
      <c r="FF20" s="40" t="e">
        <f t="shared" si="6"/>
        <v>#REF!</v>
      </c>
      <c r="FG20" s="40" t="e">
        <f t="shared" si="6"/>
        <v>#REF!</v>
      </c>
      <c r="FH20" s="40" t="e">
        <f t="shared" si="6"/>
        <v>#REF!</v>
      </c>
      <c r="FI20" s="40" t="e">
        <f t="shared" si="6"/>
        <v>#REF!</v>
      </c>
      <c r="FJ20" s="40" t="e">
        <f t="shared" si="6"/>
        <v>#REF!</v>
      </c>
      <c r="FK20" s="40" t="e">
        <f t="shared" si="6"/>
        <v>#REF!</v>
      </c>
      <c r="FL20" s="40" t="e">
        <f t="shared" si="6"/>
        <v>#REF!</v>
      </c>
      <c r="FO20" s="6" t="e">
        <f>SUM(#REF!)</f>
        <v>#REF!</v>
      </c>
    </row>
    <row r="21" spans="2:171" ht="15" x14ac:dyDescent="0.25">
      <c r="B21" s="132"/>
      <c r="C21" s="132"/>
      <c r="D21" s="152"/>
      <c r="E21" s="132"/>
      <c r="F21" s="132"/>
      <c r="G21" s="132"/>
      <c r="H21" s="132"/>
      <c r="I21" s="132"/>
      <c r="J21" s="151"/>
      <c r="K21" s="151"/>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3" t="s">
        <v>78</v>
      </c>
      <c r="BO21" s="8" t="e">
        <f>BO17</f>
        <v>#REF!</v>
      </c>
      <c r="BP21" s="8" t="e">
        <f>AVERAGE($BO$17:BP17)</f>
        <v>#REF!</v>
      </c>
      <c r="BQ21" s="8" t="e">
        <f>AVERAGE($BO$17:BQ17)</f>
        <v>#REF!</v>
      </c>
      <c r="BR21" s="8" t="e">
        <f>AVERAGE($BO$17:BR17)</f>
        <v>#REF!</v>
      </c>
      <c r="BS21" s="8" t="e">
        <f>AVERAGE($BO$17:BS17)</f>
        <v>#REF!</v>
      </c>
      <c r="BT21" s="8" t="e">
        <f>AVERAGE($BO$17:BT17)</f>
        <v>#REF!</v>
      </c>
      <c r="BU21" s="8" t="e">
        <f>AVERAGE($BO$17:BU17)</f>
        <v>#REF!</v>
      </c>
      <c r="BV21" s="8" t="e">
        <f>AVERAGE($BO$17:BV17)</f>
        <v>#REF!</v>
      </c>
      <c r="BW21" s="8" t="e">
        <f>AVERAGE($BO$17:BW17)</f>
        <v>#REF!</v>
      </c>
      <c r="BX21" s="8" t="e">
        <f>AVERAGE($BO$17:BX17)</f>
        <v>#REF!</v>
      </c>
      <c r="BY21" s="8" t="e">
        <f>AVERAGE($BO$17:BY17)</f>
        <v>#REF!</v>
      </c>
      <c r="BZ21" s="8" t="e">
        <f>AVERAGE($BO$17:BZ17)</f>
        <v>#REF!</v>
      </c>
      <c r="CA21" s="8" t="e">
        <f>AVERAGE($BO$17:CA17)</f>
        <v>#REF!</v>
      </c>
      <c r="CB21" s="8" t="e">
        <f>AVERAGE($BO$17:CB17)</f>
        <v>#REF!</v>
      </c>
      <c r="CC21" s="8" t="e">
        <f>AVERAGE($BO$17:CC17)</f>
        <v>#REF!</v>
      </c>
      <c r="CD21" s="8" t="e">
        <f>AVERAGE($BO$17:CD17)</f>
        <v>#REF!</v>
      </c>
      <c r="CE21" s="8" t="e">
        <f>AVERAGE($BO$17:CE17)</f>
        <v>#REF!</v>
      </c>
      <c r="CF21" s="8" t="e">
        <f>AVERAGE($BO$17:CF17)</f>
        <v>#REF!</v>
      </c>
      <c r="CG21" s="8" t="e">
        <f>AVERAGE($BO$17:CG17)</f>
        <v>#REF!</v>
      </c>
      <c r="CH21" s="8" t="e">
        <f>AVERAGE($BO$17:CH17)</f>
        <v>#REF!</v>
      </c>
      <c r="CI21" s="8" t="e">
        <f>AVERAGE($BO$17:CI17)</f>
        <v>#REF!</v>
      </c>
      <c r="CJ21" s="8" t="e">
        <f>AVERAGE($BO$17:CJ17)</f>
        <v>#REF!</v>
      </c>
      <c r="CK21" s="8" t="e">
        <f>AVERAGE($BO$17:CK17)</f>
        <v>#REF!</v>
      </c>
      <c r="CL21" s="8" t="e">
        <f>AVERAGE($BO$17:CL17)</f>
        <v>#REF!</v>
      </c>
      <c r="CM21" s="8" t="e">
        <f>AVERAGE($BO$17:CM17)</f>
        <v>#REF!</v>
      </c>
      <c r="CN21" s="8" t="e">
        <f>AVERAGE($BO$17:CN17)</f>
        <v>#REF!</v>
      </c>
      <c r="CO21" s="8" t="e">
        <f>AVERAGE($BO$17:CO17)</f>
        <v>#REF!</v>
      </c>
      <c r="CP21" s="8" t="e">
        <f>AVERAGE($BO$17:CP17)</f>
        <v>#REF!</v>
      </c>
      <c r="CQ21" s="8" t="e">
        <f>AVERAGE($BO$17:CQ17)</f>
        <v>#REF!</v>
      </c>
      <c r="CR21" s="8" t="e">
        <f>AVERAGE($BO$17:CR17)</f>
        <v>#REF!</v>
      </c>
      <c r="CS21" s="8" t="e">
        <f>AVERAGE($BO$17:CS17)</f>
        <v>#REF!</v>
      </c>
      <c r="CT21" s="8" t="e">
        <f>AVERAGE($BO$17:CT17)</f>
        <v>#REF!</v>
      </c>
      <c r="CU21" s="8" t="e">
        <f>AVERAGE($BO$17:CU17)</f>
        <v>#REF!</v>
      </c>
      <c r="CV21" s="8" t="e">
        <f>AVERAGE($BO$17:CV17)</f>
        <v>#REF!</v>
      </c>
      <c r="CW21" s="8" t="e">
        <f>AVERAGE($BO$17:CW17)</f>
        <v>#REF!</v>
      </c>
      <c r="CX21" s="8" t="e">
        <f>AVERAGE($BO$17:CX17)</f>
        <v>#REF!</v>
      </c>
      <c r="CY21" s="8" t="e">
        <f>AVERAGE($BO$17:CY17)</f>
        <v>#REF!</v>
      </c>
      <c r="CZ21" s="8" t="e">
        <f>AVERAGE($BO$17:CZ17)</f>
        <v>#REF!</v>
      </c>
      <c r="DA21" s="8" t="e">
        <f>AVERAGE($BO$17:DA17)</f>
        <v>#REF!</v>
      </c>
      <c r="DB21" s="8" t="e">
        <f>AVERAGE($BO$17:DB17)</f>
        <v>#REF!</v>
      </c>
      <c r="DC21" s="8" t="e">
        <f>AVERAGE($BO$17:DC17)</f>
        <v>#REF!</v>
      </c>
      <c r="DD21" s="8" t="e">
        <f>AVERAGE($BO$17:DD17)</f>
        <v>#REF!</v>
      </c>
      <c r="DE21" s="8" t="e">
        <f>AVERAGE($BO$17:DE17)</f>
        <v>#REF!</v>
      </c>
      <c r="DF21" s="8" t="e">
        <f>AVERAGE($BO$17:DF17)</f>
        <v>#REF!</v>
      </c>
      <c r="DG21" s="8" t="e">
        <f>AVERAGE($BO$17:DG17)</f>
        <v>#REF!</v>
      </c>
      <c r="DH21" s="8" t="e">
        <f>AVERAGE($BO$17:DH17)</f>
        <v>#REF!</v>
      </c>
      <c r="DI21" s="8" t="e">
        <f>AVERAGE($BO$17:DI17)</f>
        <v>#REF!</v>
      </c>
      <c r="DJ21" s="8" t="e">
        <f>AVERAGE($BO$17:DJ17)</f>
        <v>#REF!</v>
      </c>
      <c r="DK21" s="8" t="e">
        <f>AVERAGE($BO$17:DK17)</f>
        <v>#REF!</v>
      </c>
      <c r="DL21" s="8" t="e">
        <f>AVERAGE($BO$17:DL17)</f>
        <v>#REF!</v>
      </c>
      <c r="DN21" s="3" t="s">
        <v>77</v>
      </c>
      <c r="DO21" s="6" t="e">
        <f>DO17</f>
        <v>#REF!</v>
      </c>
      <c r="DP21" s="40" t="e">
        <f>AVERAGE($DO$17:DP17)</f>
        <v>#REF!</v>
      </c>
      <c r="DQ21" s="40" t="e">
        <f>AVERAGE($DO$17:DQ17)</f>
        <v>#REF!</v>
      </c>
      <c r="DR21" s="40" t="e">
        <f>AVERAGE($DO$17:DR17)</f>
        <v>#REF!</v>
      </c>
      <c r="DS21" s="40" t="e">
        <f>AVERAGE($DO$17:DS17)</f>
        <v>#REF!</v>
      </c>
      <c r="DT21" s="40" t="e">
        <f>AVERAGE($DO$17:DT17)</f>
        <v>#REF!</v>
      </c>
      <c r="DU21" s="40" t="e">
        <f>AVERAGE($DO$17:DU17)</f>
        <v>#REF!</v>
      </c>
      <c r="DV21" s="40" t="e">
        <f>AVERAGE($DO$17:DV17)</f>
        <v>#REF!</v>
      </c>
      <c r="DW21" s="40" t="e">
        <f>AVERAGE($DO$17:DW17)</f>
        <v>#REF!</v>
      </c>
      <c r="DX21" s="40" t="e">
        <f>AVERAGE($DO$17:DX17)</f>
        <v>#REF!</v>
      </c>
      <c r="DY21" s="40" t="e">
        <f>AVERAGE($DO$17:DY17)</f>
        <v>#REF!</v>
      </c>
      <c r="DZ21" s="40" t="e">
        <f>AVERAGE($DO$17:DZ17)</f>
        <v>#REF!</v>
      </c>
      <c r="EA21" s="40" t="e">
        <f>AVERAGE($DO$17:EA17)</f>
        <v>#REF!</v>
      </c>
      <c r="EB21" s="40" t="e">
        <f>AVERAGE($DO$17:EB17)</f>
        <v>#REF!</v>
      </c>
      <c r="EC21" s="40" t="e">
        <f>AVERAGE($DO$17:EC17)</f>
        <v>#REF!</v>
      </c>
      <c r="ED21" s="40" t="e">
        <f>AVERAGE($DO$17:ED17)</f>
        <v>#REF!</v>
      </c>
      <c r="EE21" s="40" t="e">
        <f>AVERAGE($DO$17:EE17)</f>
        <v>#REF!</v>
      </c>
      <c r="EF21" s="40" t="e">
        <f>AVERAGE($DO$17:EF17)</f>
        <v>#REF!</v>
      </c>
      <c r="EG21" s="40" t="e">
        <f>AVERAGE($DO$17:EG17)</f>
        <v>#REF!</v>
      </c>
      <c r="EH21" s="40" t="e">
        <f>AVERAGE($DO$17:EH17)</f>
        <v>#REF!</v>
      </c>
      <c r="EI21" s="40" t="e">
        <f>AVERAGE($DO$17:EI17)</f>
        <v>#REF!</v>
      </c>
      <c r="EJ21" s="40" t="e">
        <f>AVERAGE($DO$17:EJ17)</f>
        <v>#REF!</v>
      </c>
      <c r="EK21" s="40" t="e">
        <f>AVERAGE($DO$17:EK17)</f>
        <v>#REF!</v>
      </c>
      <c r="EL21" s="40" t="e">
        <f>AVERAGE($DO$17:EL17)</f>
        <v>#REF!</v>
      </c>
      <c r="EM21" s="40" t="e">
        <f>AVERAGE($DO$17:EM17)</f>
        <v>#REF!</v>
      </c>
      <c r="EN21" s="40" t="e">
        <f>AVERAGE($DO$17:EN17)</f>
        <v>#REF!</v>
      </c>
      <c r="EO21" s="40" t="e">
        <f>AVERAGE($DO$17:EO17)</f>
        <v>#REF!</v>
      </c>
      <c r="EP21" s="40" t="e">
        <f>AVERAGE($DO$17:EP17)</f>
        <v>#REF!</v>
      </c>
      <c r="EQ21" s="40" t="e">
        <f>AVERAGE($DO$17:EQ17)</f>
        <v>#REF!</v>
      </c>
      <c r="ER21" s="40" t="e">
        <f>AVERAGE($DO$17:ER17)</f>
        <v>#REF!</v>
      </c>
      <c r="ES21" s="40" t="e">
        <f>AVERAGE($DO$17:ES17)</f>
        <v>#REF!</v>
      </c>
      <c r="ET21" s="40" t="e">
        <f>AVERAGE($DO$17:ET17)</f>
        <v>#REF!</v>
      </c>
      <c r="EU21" s="40" t="e">
        <f>AVERAGE($DO$17:EU17)</f>
        <v>#REF!</v>
      </c>
      <c r="EV21" s="40" t="e">
        <f>AVERAGE($DO$17:EV17)</f>
        <v>#REF!</v>
      </c>
      <c r="EW21" s="40" t="e">
        <f>AVERAGE($DO$17:EW17)</f>
        <v>#REF!</v>
      </c>
      <c r="EX21" s="40" t="e">
        <f>AVERAGE($DO$17:EX17)</f>
        <v>#REF!</v>
      </c>
      <c r="EY21" s="40" t="e">
        <f>AVERAGE($DO$17:EY17)</f>
        <v>#REF!</v>
      </c>
      <c r="EZ21" s="40" t="e">
        <f>AVERAGE($DO$17:EZ17)</f>
        <v>#REF!</v>
      </c>
      <c r="FA21" s="40" t="e">
        <f>AVERAGE($DO$17:FA17)</f>
        <v>#REF!</v>
      </c>
      <c r="FB21" s="40" t="e">
        <f>AVERAGE($DO$17:FB17)</f>
        <v>#REF!</v>
      </c>
      <c r="FC21" s="40" t="e">
        <f>AVERAGE($DO$17:FC17)</f>
        <v>#REF!</v>
      </c>
      <c r="FD21" s="40" t="e">
        <f>AVERAGE($DO$17:FD17)</f>
        <v>#REF!</v>
      </c>
      <c r="FE21" s="40" t="e">
        <f>AVERAGE($DO$17:FE17)</f>
        <v>#REF!</v>
      </c>
      <c r="FF21" s="40" t="e">
        <f>AVERAGE($DO$17:FF17)</f>
        <v>#REF!</v>
      </c>
      <c r="FG21" s="40" t="e">
        <f>AVERAGE($DO$17:FG17)</f>
        <v>#REF!</v>
      </c>
      <c r="FH21" s="40" t="e">
        <f>AVERAGE($DO$17:FH17)</f>
        <v>#REF!</v>
      </c>
      <c r="FI21" s="40" t="e">
        <f>AVERAGE($DO$17:FI17)</f>
        <v>#REF!</v>
      </c>
      <c r="FJ21" s="40" t="e">
        <f>AVERAGE($DO$17:FJ17)</f>
        <v>#REF!</v>
      </c>
      <c r="FK21" s="40" t="e">
        <f>AVERAGE($DO$17:FK17)</f>
        <v>#REF!</v>
      </c>
      <c r="FL21" s="40" t="e">
        <f>AVERAGE($DO$17:FL17)</f>
        <v>#REF!</v>
      </c>
      <c r="FO21" s="40" t="e">
        <f>FL21</f>
        <v>#REF!</v>
      </c>
    </row>
    <row r="22" spans="2:171" x14ac:dyDescent="0.2">
      <c r="B22" s="132"/>
      <c r="C22" s="132"/>
      <c r="D22" s="132"/>
      <c r="E22" s="132"/>
      <c r="F22" s="132"/>
      <c r="G22" s="132"/>
      <c r="H22" s="132"/>
      <c r="I22" s="132"/>
      <c r="J22" s="132"/>
      <c r="K22" s="132"/>
      <c r="BN22" s="40" t="str">
        <f>B18</f>
        <v>Gns. alternativ DBII inkl. tilskud, kr. pr. ha, året priser</v>
      </c>
      <c r="BO22" s="40">
        <f>K18</f>
        <v>2500</v>
      </c>
      <c r="BP22" s="40">
        <f>BO22</f>
        <v>2500</v>
      </c>
      <c r="BQ22" s="40">
        <f t="shared" ref="BQ22:DL22" si="7">BP22</f>
        <v>2500</v>
      </c>
      <c r="BR22" s="40">
        <f t="shared" si="7"/>
        <v>2500</v>
      </c>
      <c r="BS22" s="40">
        <f t="shared" si="7"/>
        <v>2500</v>
      </c>
      <c r="BT22" s="40">
        <f t="shared" si="7"/>
        <v>2500</v>
      </c>
      <c r="BU22" s="40">
        <f t="shared" si="7"/>
        <v>2500</v>
      </c>
      <c r="BV22" s="40">
        <f t="shared" si="7"/>
        <v>2500</v>
      </c>
      <c r="BW22" s="40">
        <f t="shared" si="7"/>
        <v>2500</v>
      </c>
      <c r="BX22" s="40">
        <f t="shared" si="7"/>
        <v>2500</v>
      </c>
      <c r="BY22" s="40">
        <f t="shared" si="7"/>
        <v>2500</v>
      </c>
      <c r="BZ22" s="40">
        <f t="shared" si="7"/>
        <v>2500</v>
      </c>
      <c r="CA22" s="40">
        <f t="shared" si="7"/>
        <v>2500</v>
      </c>
      <c r="CB22" s="40">
        <f t="shared" si="7"/>
        <v>2500</v>
      </c>
      <c r="CC22" s="40">
        <f t="shared" si="7"/>
        <v>2500</v>
      </c>
      <c r="CD22" s="40">
        <f t="shared" si="7"/>
        <v>2500</v>
      </c>
      <c r="CE22" s="40">
        <f t="shared" si="7"/>
        <v>2500</v>
      </c>
      <c r="CF22" s="40">
        <f t="shared" si="7"/>
        <v>2500</v>
      </c>
      <c r="CG22" s="40">
        <f t="shared" si="7"/>
        <v>2500</v>
      </c>
      <c r="CH22" s="40">
        <f t="shared" si="7"/>
        <v>2500</v>
      </c>
      <c r="CI22" s="40">
        <f t="shared" si="7"/>
        <v>2500</v>
      </c>
      <c r="CJ22" s="40">
        <f t="shared" si="7"/>
        <v>2500</v>
      </c>
      <c r="CK22" s="40">
        <f t="shared" si="7"/>
        <v>2500</v>
      </c>
      <c r="CL22" s="40">
        <f t="shared" si="7"/>
        <v>2500</v>
      </c>
      <c r="CM22" s="40">
        <f t="shared" si="7"/>
        <v>2500</v>
      </c>
      <c r="CN22" s="40">
        <f t="shared" si="7"/>
        <v>2500</v>
      </c>
      <c r="CO22" s="40">
        <f t="shared" si="7"/>
        <v>2500</v>
      </c>
      <c r="CP22" s="40">
        <f t="shared" si="7"/>
        <v>2500</v>
      </c>
      <c r="CQ22" s="40">
        <f t="shared" si="7"/>
        <v>2500</v>
      </c>
      <c r="CR22" s="40">
        <f t="shared" si="7"/>
        <v>2500</v>
      </c>
      <c r="CS22" s="40">
        <f t="shared" si="7"/>
        <v>2500</v>
      </c>
      <c r="CT22" s="40">
        <f t="shared" si="7"/>
        <v>2500</v>
      </c>
      <c r="CU22" s="40">
        <f t="shared" si="7"/>
        <v>2500</v>
      </c>
      <c r="CV22" s="40">
        <f t="shared" si="7"/>
        <v>2500</v>
      </c>
      <c r="CW22" s="40">
        <f t="shared" si="7"/>
        <v>2500</v>
      </c>
      <c r="CX22" s="40">
        <f t="shared" si="7"/>
        <v>2500</v>
      </c>
      <c r="CY22" s="40">
        <f t="shared" si="7"/>
        <v>2500</v>
      </c>
      <c r="CZ22" s="40">
        <f t="shared" si="7"/>
        <v>2500</v>
      </c>
      <c r="DA22" s="40">
        <f t="shared" si="7"/>
        <v>2500</v>
      </c>
      <c r="DB22" s="40">
        <f t="shared" si="7"/>
        <v>2500</v>
      </c>
      <c r="DC22" s="40">
        <f t="shared" si="7"/>
        <v>2500</v>
      </c>
      <c r="DD22" s="40">
        <f t="shared" si="7"/>
        <v>2500</v>
      </c>
      <c r="DE22" s="40">
        <f t="shared" si="7"/>
        <v>2500</v>
      </c>
      <c r="DF22" s="40">
        <f t="shared" si="7"/>
        <v>2500</v>
      </c>
      <c r="DG22" s="40">
        <f t="shared" si="7"/>
        <v>2500</v>
      </c>
      <c r="DH22" s="40">
        <f t="shared" si="7"/>
        <v>2500</v>
      </c>
      <c r="DI22" s="40">
        <f t="shared" si="7"/>
        <v>2500</v>
      </c>
      <c r="DJ22" s="40">
        <f t="shared" si="7"/>
        <v>2500</v>
      </c>
      <c r="DK22" s="40">
        <f t="shared" si="7"/>
        <v>2500</v>
      </c>
      <c r="DL22" s="40">
        <f t="shared" si="7"/>
        <v>2500</v>
      </c>
      <c r="DM22" s="2"/>
      <c r="DN22" s="40" t="s">
        <v>76</v>
      </c>
      <c r="DO22" s="6">
        <f t="shared" ref="DO22:ET22" si="8">BO22*(1+$C$8)^-BO$16</f>
        <v>2451.9230769230771</v>
      </c>
      <c r="DP22" s="6">
        <f t="shared" si="8"/>
        <v>2404.7707100591724</v>
      </c>
      <c r="DQ22" s="6">
        <f t="shared" si="8"/>
        <v>2358.5251194811112</v>
      </c>
      <c r="DR22" s="6">
        <f t="shared" si="8"/>
        <v>2313.1688671833977</v>
      </c>
      <c r="DS22" s="6">
        <f t="shared" si="8"/>
        <v>2268.6848505067937</v>
      </c>
      <c r="DT22" s="6">
        <f t="shared" si="8"/>
        <v>2225.0562956893564</v>
      </c>
      <c r="DU22" s="6">
        <f t="shared" si="8"/>
        <v>2182.2667515414842</v>
      </c>
      <c r="DV22" s="6">
        <f t="shared" si="8"/>
        <v>2140.3000832426096</v>
      </c>
      <c r="DW22" s="6">
        <f t="shared" si="8"/>
        <v>2099.1404662571749</v>
      </c>
      <c r="DX22" s="6">
        <f t="shared" si="8"/>
        <v>2058.772380367614</v>
      </c>
      <c r="DY22" s="6">
        <f t="shared" si="8"/>
        <v>2019.180603822083</v>
      </c>
      <c r="DZ22" s="6">
        <f t="shared" si="8"/>
        <v>1980.3502075947358</v>
      </c>
      <c r="EA22" s="6">
        <f t="shared" si="8"/>
        <v>1942.2665497563755</v>
      </c>
      <c r="EB22" s="6">
        <f t="shared" si="8"/>
        <v>1904.9152699533686</v>
      </c>
      <c r="EC22" s="6">
        <f t="shared" si="8"/>
        <v>1868.2822839927271</v>
      </c>
      <c r="ED22" s="6">
        <f t="shared" si="8"/>
        <v>1832.3537785313288</v>
      </c>
      <c r="EE22" s="6">
        <f t="shared" si="8"/>
        <v>1797.1162058672649</v>
      </c>
      <c r="EF22" s="6">
        <f t="shared" si="8"/>
        <v>1762.5562788313562</v>
      </c>
      <c r="EG22" s="6">
        <f t="shared" si="8"/>
        <v>1728.660965776907</v>
      </c>
      <c r="EH22" s="6">
        <f t="shared" si="8"/>
        <v>1695.4174856658128</v>
      </c>
      <c r="EI22" s="6">
        <f t="shared" si="8"/>
        <v>1662.8133032491626</v>
      </c>
      <c r="EJ22" s="6">
        <f t="shared" si="8"/>
        <v>1630.8361243405254</v>
      </c>
      <c r="EK22" s="6">
        <f t="shared" si="8"/>
        <v>1599.4738911801307</v>
      </c>
      <c r="EL22" s="6">
        <f t="shared" si="8"/>
        <v>1568.7147778882052</v>
      </c>
      <c r="EM22" s="6">
        <f t="shared" si="8"/>
        <v>1538.5471860057398</v>
      </c>
      <c r="EN22" s="6">
        <f t="shared" si="8"/>
        <v>1508.9597401210142</v>
      </c>
      <c r="EO22" s="6">
        <f t="shared" si="8"/>
        <v>1479.9412835802257</v>
      </c>
      <c r="EP22" s="6">
        <f t="shared" si="8"/>
        <v>1451.4808742806063</v>
      </c>
      <c r="EQ22" s="6">
        <f t="shared" si="8"/>
        <v>1423.5677805444404</v>
      </c>
      <c r="ER22" s="6">
        <f t="shared" si="8"/>
        <v>1396.1914770724325</v>
      </c>
      <c r="ES22" s="6">
        <f t="shared" si="8"/>
        <v>1369.3416409748856</v>
      </c>
      <c r="ET22" s="6">
        <f t="shared" si="8"/>
        <v>1343.0081478792149</v>
      </c>
      <c r="EU22" s="6">
        <f t="shared" ref="EU22:FL22" si="9">CU22*(1+$C$8)^-CU$16</f>
        <v>1317.181068112307</v>
      </c>
      <c r="EV22" s="6">
        <f t="shared" si="9"/>
        <v>1291.8506629563012</v>
      </c>
      <c r="EW22" s="6">
        <f t="shared" si="9"/>
        <v>1267.0073809763724</v>
      </c>
      <c r="EX22" s="6">
        <f t="shared" si="9"/>
        <v>1242.6418544191347</v>
      </c>
      <c r="EY22" s="6">
        <f t="shared" si="9"/>
        <v>1218.7448956803053</v>
      </c>
      <c r="EZ22" s="6">
        <f t="shared" si="9"/>
        <v>1195.3074938402995</v>
      </c>
      <c r="FA22" s="6">
        <f t="shared" si="9"/>
        <v>1172.3208112664477</v>
      </c>
      <c r="FB22" s="6">
        <f t="shared" si="9"/>
        <v>1149.7761802805549</v>
      </c>
      <c r="FC22" s="6">
        <f t="shared" si="9"/>
        <v>1127.6650998905441</v>
      </c>
      <c r="FD22" s="6">
        <f t="shared" si="9"/>
        <v>1105.9792325849569</v>
      </c>
      <c r="FE22" s="6">
        <f t="shared" si="9"/>
        <v>1084.7104011890924</v>
      </c>
      <c r="FF22" s="6">
        <f t="shared" si="9"/>
        <v>1063.8505857816099</v>
      </c>
      <c r="FG22" s="6">
        <f t="shared" si="9"/>
        <v>1043.3919206704252</v>
      </c>
      <c r="FH22" s="6">
        <f t="shared" si="9"/>
        <v>1023.3266914267633</v>
      </c>
      <c r="FI22" s="6">
        <f t="shared" si="9"/>
        <v>1003.6473319762486</v>
      </c>
      <c r="FJ22" s="6">
        <f t="shared" si="9"/>
        <v>984.34642174593637</v>
      </c>
      <c r="FK22" s="6">
        <f t="shared" si="9"/>
        <v>965.41668286620677</v>
      </c>
      <c r="FL22" s="6">
        <f t="shared" si="9"/>
        <v>946.85097742647235</v>
      </c>
      <c r="FO22" s="6">
        <f>SUM(DO22:FL22)/$C$5</f>
        <v>1584.2120030250057</v>
      </c>
    </row>
    <row r="23" spans="2:171" x14ac:dyDescent="0.2">
      <c r="BN23" s="3" t="s">
        <v>75</v>
      </c>
      <c r="BO23" s="40">
        <f>BO22</f>
        <v>2500</v>
      </c>
      <c r="BP23" s="40">
        <f>BP22+BO23</f>
        <v>5000</v>
      </c>
      <c r="BQ23" s="40">
        <f t="shared" ref="BQ23:DL23" si="10">BQ22+BP23</f>
        <v>7500</v>
      </c>
      <c r="BR23" s="40">
        <f t="shared" si="10"/>
        <v>10000</v>
      </c>
      <c r="BS23" s="40">
        <f t="shared" si="10"/>
        <v>12500</v>
      </c>
      <c r="BT23" s="40">
        <f t="shared" si="10"/>
        <v>15000</v>
      </c>
      <c r="BU23" s="40">
        <f t="shared" si="10"/>
        <v>17500</v>
      </c>
      <c r="BV23" s="40">
        <f t="shared" si="10"/>
        <v>20000</v>
      </c>
      <c r="BW23" s="40">
        <f t="shared" si="10"/>
        <v>22500</v>
      </c>
      <c r="BX23" s="40">
        <f t="shared" si="10"/>
        <v>25000</v>
      </c>
      <c r="BY23" s="40">
        <f t="shared" si="10"/>
        <v>27500</v>
      </c>
      <c r="BZ23" s="40">
        <f t="shared" si="10"/>
        <v>30000</v>
      </c>
      <c r="CA23" s="40">
        <f t="shared" si="10"/>
        <v>32500</v>
      </c>
      <c r="CB23" s="40">
        <f t="shared" si="10"/>
        <v>35000</v>
      </c>
      <c r="CC23" s="40">
        <f t="shared" si="10"/>
        <v>37500</v>
      </c>
      <c r="CD23" s="40">
        <f t="shared" si="10"/>
        <v>40000</v>
      </c>
      <c r="CE23" s="40">
        <f t="shared" si="10"/>
        <v>42500</v>
      </c>
      <c r="CF23" s="40">
        <f t="shared" si="10"/>
        <v>45000</v>
      </c>
      <c r="CG23" s="40">
        <f t="shared" si="10"/>
        <v>47500</v>
      </c>
      <c r="CH23" s="40">
        <f t="shared" si="10"/>
        <v>50000</v>
      </c>
      <c r="CI23" s="40">
        <f t="shared" si="10"/>
        <v>52500</v>
      </c>
      <c r="CJ23" s="40">
        <f t="shared" si="10"/>
        <v>55000</v>
      </c>
      <c r="CK23" s="40">
        <f t="shared" si="10"/>
        <v>57500</v>
      </c>
      <c r="CL23" s="40">
        <f t="shared" si="10"/>
        <v>60000</v>
      </c>
      <c r="CM23" s="40">
        <f t="shared" si="10"/>
        <v>62500</v>
      </c>
      <c r="CN23" s="40">
        <f t="shared" si="10"/>
        <v>65000</v>
      </c>
      <c r="CO23" s="40">
        <f t="shared" si="10"/>
        <v>67500</v>
      </c>
      <c r="CP23" s="40">
        <f t="shared" si="10"/>
        <v>70000</v>
      </c>
      <c r="CQ23" s="40">
        <f t="shared" si="10"/>
        <v>72500</v>
      </c>
      <c r="CR23" s="40">
        <f t="shared" si="10"/>
        <v>75000</v>
      </c>
      <c r="CS23" s="40">
        <f t="shared" si="10"/>
        <v>77500</v>
      </c>
      <c r="CT23" s="40">
        <f t="shared" si="10"/>
        <v>80000</v>
      </c>
      <c r="CU23" s="40">
        <f t="shared" si="10"/>
        <v>82500</v>
      </c>
      <c r="CV23" s="40">
        <f t="shared" si="10"/>
        <v>85000</v>
      </c>
      <c r="CW23" s="40">
        <f t="shared" si="10"/>
        <v>87500</v>
      </c>
      <c r="CX23" s="40">
        <f t="shared" si="10"/>
        <v>90000</v>
      </c>
      <c r="CY23" s="40">
        <f t="shared" si="10"/>
        <v>92500</v>
      </c>
      <c r="CZ23" s="40">
        <f t="shared" si="10"/>
        <v>95000</v>
      </c>
      <c r="DA23" s="40">
        <f t="shared" si="10"/>
        <v>97500</v>
      </c>
      <c r="DB23" s="40">
        <f t="shared" si="10"/>
        <v>100000</v>
      </c>
      <c r="DC23" s="40">
        <f t="shared" si="10"/>
        <v>102500</v>
      </c>
      <c r="DD23" s="40">
        <f t="shared" si="10"/>
        <v>105000</v>
      </c>
      <c r="DE23" s="40">
        <f t="shared" si="10"/>
        <v>107500</v>
      </c>
      <c r="DF23" s="40">
        <f t="shared" si="10"/>
        <v>110000</v>
      </c>
      <c r="DG23" s="40">
        <f t="shared" si="10"/>
        <v>112500</v>
      </c>
      <c r="DH23" s="40">
        <f t="shared" si="10"/>
        <v>115000</v>
      </c>
      <c r="DI23" s="40">
        <f t="shared" si="10"/>
        <v>117500</v>
      </c>
      <c r="DJ23" s="40">
        <f t="shared" si="10"/>
        <v>120000</v>
      </c>
      <c r="DK23" s="40">
        <f t="shared" si="10"/>
        <v>122500</v>
      </c>
      <c r="DL23" s="40">
        <f t="shared" si="10"/>
        <v>125000</v>
      </c>
      <c r="DN23" s="3" t="s">
        <v>75</v>
      </c>
      <c r="DO23" s="6">
        <f>DO22</f>
        <v>2451.9230769230771</v>
      </c>
      <c r="DP23" s="6">
        <f>DP22+DO23</f>
        <v>4856.6937869822495</v>
      </c>
      <c r="DQ23" s="6">
        <f t="shared" ref="DQ23:FL23" si="11">DQ22+DP23</f>
        <v>7215.2189064633603</v>
      </c>
      <c r="DR23" s="6">
        <f t="shared" si="11"/>
        <v>9528.3877736467584</v>
      </c>
      <c r="DS23" s="6">
        <f t="shared" si="11"/>
        <v>11797.072624153552</v>
      </c>
      <c r="DT23" s="6">
        <f t="shared" si="11"/>
        <v>14022.128919842908</v>
      </c>
      <c r="DU23" s="6">
        <f t="shared" si="11"/>
        <v>16204.395671384391</v>
      </c>
      <c r="DV23" s="6">
        <f t="shared" si="11"/>
        <v>18344.695754626999</v>
      </c>
      <c r="DW23" s="6">
        <f t="shared" si="11"/>
        <v>20443.836220884172</v>
      </c>
      <c r="DX23" s="6">
        <f t="shared" si="11"/>
        <v>22502.608601251784</v>
      </c>
      <c r="DY23" s="6">
        <f t="shared" si="11"/>
        <v>24521.789205073866</v>
      </c>
      <c r="DZ23" s="6">
        <f t="shared" si="11"/>
        <v>26502.139412668603</v>
      </c>
      <c r="EA23" s="6">
        <f t="shared" si="11"/>
        <v>28444.405962424978</v>
      </c>
      <c r="EB23" s="6">
        <f t="shared" si="11"/>
        <v>30349.321232378348</v>
      </c>
      <c r="EC23" s="6">
        <f t="shared" si="11"/>
        <v>32217.603516371077</v>
      </c>
      <c r="ED23" s="6">
        <f t="shared" si="11"/>
        <v>34049.957294902408</v>
      </c>
      <c r="EE23" s="6">
        <f t="shared" si="11"/>
        <v>35847.073500769671</v>
      </c>
      <c r="EF23" s="6">
        <f t="shared" si="11"/>
        <v>37609.629779601026</v>
      </c>
      <c r="EG23" s="6">
        <f t="shared" si="11"/>
        <v>39338.290745377933</v>
      </c>
      <c r="EH23" s="6">
        <f t="shared" si="11"/>
        <v>41033.708231043747</v>
      </c>
      <c r="EI23" s="6">
        <f t="shared" si="11"/>
        <v>42696.521534292908</v>
      </c>
      <c r="EJ23" s="6">
        <f t="shared" si="11"/>
        <v>44327.357658633431</v>
      </c>
      <c r="EK23" s="6">
        <f t="shared" si="11"/>
        <v>45926.831549813563</v>
      </c>
      <c r="EL23" s="6">
        <f t="shared" si="11"/>
        <v>47495.54632770177</v>
      </c>
      <c r="EM23" s="6">
        <f t="shared" si="11"/>
        <v>49034.093513707507</v>
      </c>
      <c r="EN23" s="6">
        <f t="shared" si="11"/>
        <v>50543.053253828519</v>
      </c>
      <c r="EO23" s="6">
        <f t="shared" si="11"/>
        <v>52022.994537408747</v>
      </c>
      <c r="EP23" s="6">
        <f t="shared" si="11"/>
        <v>53474.475411689353</v>
      </c>
      <c r="EQ23" s="6">
        <f t="shared" si="11"/>
        <v>54898.043192233796</v>
      </c>
      <c r="ER23" s="6">
        <f t="shared" si="11"/>
        <v>56294.234669306228</v>
      </c>
      <c r="ES23" s="6">
        <f t="shared" si="11"/>
        <v>57663.576310281111</v>
      </c>
      <c r="ET23" s="6">
        <f t="shared" si="11"/>
        <v>59006.584458160323</v>
      </c>
      <c r="EU23" s="6">
        <f t="shared" si="11"/>
        <v>60323.765526272633</v>
      </c>
      <c r="EV23" s="6">
        <f t="shared" si="11"/>
        <v>61615.616189228931</v>
      </c>
      <c r="EW23" s="6">
        <f t="shared" si="11"/>
        <v>62882.623570205302</v>
      </c>
      <c r="EX23" s="6">
        <f t="shared" si="11"/>
        <v>64125.265424624435</v>
      </c>
      <c r="EY23" s="6">
        <f t="shared" si="11"/>
        <v>65344.01032030474</v>
      </c>
      <c r="EZ23" s="6">
        <f t="shared" si="11"/>
        <v>66539.317814145033</v>
      </c>
      <c r="FA23" s="6">
        <f t="shared" si="11"/>
        <v>67711.638625411477</v>
      </c>
      <c r="FB23" s="6">
        <f t="shared" si="11"/>
        <v>68861.414805692038</v>
      </c>
      <c r="FC23" s="6">
        <f t="shared" si="11"/>
        <v>69989.079905582577</v>
      </c>
      <c r="FD23" s="6">
        <f t="shared" si="11"/>
        <v>71095.059138167533</v>
      </c>
      <c r="FE23" s="6">
        <f t="shared" si="11"/>
        <v>72179.769539356625</v>
      </c>
      <c r="FF23" s="6">
        <f t="shared" si="11"/>
        <v>73243.62012513823</v>
      </c>
      <c r="FG23" s="6">
        <f t="shared" si="11"/>
        <v>74287.01204580866</v>
      </c>
      <c r="FH23" s="6">
        <f t="shared" si="11"/>
        <v>75310.338737235419</v>
      </c>
      <c r="FI23" s="6">
        <f t="shared" si="11"/>
        <v>76313.986069211664</v>
      </c>
      <c r="FJ23" s="6">
        <f t="shared" si="11"/>
        <v>77298.332490957604</v>
      </c>
      <c r="FK23" s="6">
        <f t="shared" si="11"/>
        <v>78263.749173823817</v>
      </c>
      <c r="FL23" s="6">
        <f t="shared" si="11"/>
        <v>79210.600151250284</v>
      </c>
    </row>
    <row r="24" spans="2:171" x14ac:dyDescent="0.2">
      <c r="BN24" s="3"/>
      <c r="DN24" s="3" t="s">
        <v>67</v>
      </c>
      <c r="DO24" s="6">
        <f>FO22</f>
        <v>1584.2120030250057</v>
      </c>
      <c r="DP24" s="6">
        <f>DO24</f>
        <v>1584.2120030250057</v>
      </c>
      <c r="DQ24" s="6">
        <f t="shared" ref="DQ24:FL24" si="12">DP24</f>
        <v>1584.2120030250057</v>
      </c>
      <c r="DR24" s="6">
        <f t="shared" si="12"/>
        <v>1584.2120030250057</v>
      </c>
      <c r="DS24" s="6">
        <f t="shared" si="12"/>
        <v>1584.2120030250057</v>
      </c>
      <c r="DT24" s="6">
        <f t="shared" si="12"/>
        <v>1584.2120030250057</v>
      </c>
      <c r="DU24" s="6">
        <f t="shared" si="12"/>
        <v>1584.2120030250057</v>
      </c>
      <c r="DV24" s="6">
        <f t="shared" si="12"/>
        <v>1584.2120030250057</v>
      </c>
      <c r="DW24" s="6">
        <f t="shared" si="12"/>
        <v>1584.2120030250057</v>
      </c>
      <c r="DX24" s="6">
        <f t="shared" si="12"/>
        <v>1584.2120030250057</v>
      </c>
      <c r="DY24" s="6">
        <f t="shared" si="12"/>
        <v>1584.2120030250057</v>
      </c>
      <c r="DZ24" s="6">
        <f t="shared" si="12"/>
        <v>1584.2120030250057</v>
      </c>
      <c r="EA24" s="6">
        <f t="shared" si="12"/>
        <v>1584.2120030250057</v>
      </c>
      <c r="EB24" s="6">
        <f t="shared" si="12"/>
        <v>1584.2120030250057</v>
      </c>
      <c r="EC24" s="6">
        <f t="shared" si="12"/>
        <v>1584.2120030250057</v>
      </c>
      <c r="ED24" s="6">
        <f t="shared" si="12"/>
        <v>1584.2120030250057</v>
      </c>
      <c r="EE24" s="6">
        <f t="shared" si="12"/>
        <v>1584.2120030250057</v>
      </c>
      <c r="EF24" s="6">
        <f t="shared" si="12"/>
        <v>1584.2120030250057</v>
      </c>
      <c r="EG24" s="6">
        <f t="shared" si="12"/>
        <v>1584.2120030250057</v>
      </c>
      <c r="EH24" s="6">
        <f t="shared" si="12"/>
        <v>1584.2120030250057</v>
      </c>
      <c r="EI24" s="6">
        <f t="shared" si="12"/>
        <v>1584.2120030250057</v>
      </c>
      <c r="EJ24" s="6">
        <f t="shared" si="12"/>
        <v>1584.2120030250057</v>
      </c>
      <c r="EK24" s="6">
        <f t="shared" si="12"/>
        <v>1584.2120030250057</v>
      </c>
      <c r="EL24" s="6">
        <f t="shared" si="12"/>
        <v>1584.2120030250057</v>
      </c>
      <c r="EM24" s="6">
        <f t="shared" si="12"/>
        <v>1584.2120030250057</v>
      </c>
      <c r="EN24" s="6">
        <f t="shared" si="12"/>
        <v>1584.2120030250057</v>
      </c>
      <c r="EO24" s="6">
        <f t="shared" si="12"/>
        <v>1584.2120030250057</v>
      </c>
      <c r="EP24" s="6">
        <f t="shared" si="12"/>
        <v>1584.2120030250057</v>
      </c>
      <c r="EQ24" s="6">
        <f t="shared" si="12"/>
        <v>1584.2120030250057</v>
      </c>
      <c r="ER24" s="6">
        <f t="shared" si="12"/>
        <v>1584.2120030250057</v>
      </c>
      <c r="ES24" s="6">
        <f t="shared" si="12"/>
        <v>1584.2120030250057</v>
      </c>
      <c r="ET24" s="6">
        <f t="shared" si="12"/>
        <v>1584.2120030250057</v>
      </c>
      <c r="EU24" s="6">
        <f t="shared" si="12"/>
        <v>1584.2120030250057</v>
      </c>
      <c r="EV24" s="6">
        <f t="shared" si="12"/>
        <v>1584.2120030250057</v>
      </c>
      <c r="EW24" s="6">
        <f t="shared" si="12"/>
        <v>1584.2120030250057</v>
      </c>
      <c r="EX24" s="6">
        <f t="shared" si="12"/>
        <v>1584.2120030250057</v>
      </c>
      <c r="EY24" s="6">
        <f t="shared" si="12"/>
        <v>1584.2120030250057</v>
      </c>
      <c r="EZ24" s="6">
        <f t="shared" si="12"/>
        <v>1584.2120030250057</v>
      </c>
      <c r="FA24" s="6">
        <f t="shared" si="12"/>
        <v>1584.2120030250057</v>
      </c>
      <c r="FB24" s="6">
        <f t="shared" si="12"/>
        <v>1584.2120030250057</v>
      </c>
      <c r="FC24" s="6">
        <f t="shared" si="12"/>
        <v>1584.2120030250057</v>
      </c>
      <c r="FD24" s="6">
        <f t="shared" si="12"/>
        <v>1584.2120030250057</v>
      </c>
      <c r="FE24" s="6">
        <f t="shared" si="12"/>
        <v>1584.2120030250057</v>
      </c>
      <c r="FF24" s="6">
        <f t="shared" si="12"/>
        <v>1584.2120030250057</v>
      </c>
      <c r="FG24" s="6">
        <f t="shared" si="12"/>
        <v>1584.2120030250057</v>
      </c>
      <c r="FH24" s="6">
        <f t="shared" si="12"/>
        <v>1584.2120030250057</v>
      </c>
      <c r="FI24" s="6">
        <f t="shared" si="12"/>
        <v>1584.2120030250057</v>
      </c>
      <c r="FJ24" s="6">
        <f t="shared" si="12"/>
        <v>1584.2120030250057</v>
      </c>
      <c r="FK24" s="6">
        <f t="shared" si="12"/>
        <v>1584.2120030250057</v>
      </c>
      <c r="FL24" s="6">
        <f t="shared" si="12"/>
        <v>1584.2120030250057</v>
      </c>
      <c r="FM24" s="8"/>
    </row>
    <row r="44" spans="3:19" x14ac:dyDescent="0.2">
      <c r="C44" s="14"/>
      <c r="D44" s="14"/>
      <c r="E44" s="14"/>
      <c r="F44" s="14"/>
      <c r="G44" s="14"/>
      <c r="H44" s="14"/>
      <c r="I44" s="14"/>
      <c r="J44" s="14"/>
      <c r="K44" s="14"/>
      <c r="L44" s="14"/>
      <c r="M44" s="14"/>
      <c r="N44" s="14"/>
      <c r="O44" s="14"/>
      <c r="P44" s="14"/>
      <c r="Q44" s="14"/>
      <c r="R44" s="14"/>
      <c r="S44" s="14"/>
    </row>
    <row r="48" spans="3:19" ht="14.25" customHeight="1" x14ac:dyDescent="0.2"/>
    <row r="63" spans="2:11" x14ac:dyDescent="0.2">
      <c r="B63" s="197"/>
      <c r="C63" s="197"/>
      <c r="D63" s="197"/>
      <c r="E63" s="197"/>
      <c r="F63" s="197"/>
      <c r="G63" s="197"/>
      <c r="H63" s="197"/>
      <c r="I63" s="197"/>
      <c r="J63" s="197"/>
      <c r="K63" s="197"/>
    </row>
    <row r="64" spans="2:11" x14ac:dyDescent="0.2">
      <c r="B64" s="197"/>
      <c r="C64" s="197"/>
      <c r="D64" s="197"/>
      <c r="E64" s="197"/>
      <c r="F64" s="197"/>
      <c r="G64" s="197"/>
      <c r="H64" s="197"/>
      <c r="I64" s="197"/>
      <c r="J64" s="197"/>
      <c r="K64" s="197"/>
    </row>
    <row r="65" spans="2:11" x14ac:dyDescent="0.2">
      <c r="B65" s="197"/>
      <c r="C65" s="197"/>
      <c r="D65" s="197"/>
      <c r="E65" s="197"/>
      <c r="F65" s="197"/>
      <c r="G65" s="197"/>
      <c r="H65" s="197"/>
      <c r="I65" s="197"/>
      <c r="J65" s="197"/>
      <c r="K65" s="197"/>
    </row>
    <row r="66" spans="2:11" x14ac:dyDescent="0.2">
      <c r="B66" s="197"/>
      <c r="C66" s="197"/>
      <c r="D66" s="197"/>
      <c r="E66" s="197"/>
      <c r="F66" s="197"/>
      <c r="G66" s="197"/>
      <c r="H66" s="197"/>
      <c r="I66" s="197"/>
      <c r="J66" s="197"/>
      <c r="K66" s="197"/>
    </row>
    <row r="67" spans="2:11" x14ac:dyDescent="0.2">
      <c r="B67" s="197"/>
      <c r="C67" s="197"/>
      <c r="D67" s="197"/>
      <c r="E67" s="197"/>
      <c r="F67" s="197"/>
      <c r="G67" s="197"/>
      <c r="H67" s="197"/>
      <c r="I67" s="197"/>
      <c r="J67" s="197"/>
      <c r="K67" s="197"/>
    </row>
    <row r="68" spans="2:11" x14ac:dyDescent="0.2">
      <c r="B68" s="197"/>
      <c r="C68" s="197"/>
      <c r="D68" s="197"/>
      <c r="E68" s="197"/>
      <c r="F68" s="197"/>
      <c r="G68" s="197"/>
      <c r="H68" s="197"/>
      <c r="I68" s="197"/>
      <c r="J68" s="197"/>
      <c r="K68" s="197"/>
    </row>
    <row r="69" spans="2:11" x14ac:dyDescent="0.2">
      <c r="B69" s="197"/>
      <c r="C69" s="197"/>
      <c r="D69" s="197"/>
      <c r="E69" s="197"/>
      <c r="F69" s="197"/>
      <c r="G69" s="197"/>
      <c r="H69" s="197"/>
      <c r="I69" s="197"/>
      <c r="J69" s="197"/>
      <c r="K69" s="197"/>
    </row>
    <row r="70" spans="2:11" x14ac:dyDescent="0.2">
      <c r="B70" s="197"/>
      <c r="C70" s="197"/>
      <c r="D70" s="197"/>
      <c r="E70" s="197"/>
      <c r="F70" s="197"/>
      <c r="G70" s="197"/>
      <c r="H70" s="197"/>
      <c r="I70" s="197"/>
      <c r="J70" s="197"/>
      <c r="K70" s="197"/>
    </row>
    <row r="71" spans="2:11" x14ac:dyDescent="0.2">
      <c r="B71" s="197"/>
      <c r="C71" s="197"/>
      <c r="D71" s="197"/>
      <c r="E71" s="197"/>
      <c r="F71" s="197"/>
      <c r="G71" s="197"/>
      <c r="H71" s="197"/>
      <c r="I71" s="197"/>
      <c r="J71" s="197"/>
      <c r="K71" s="197"/>
    </row>
    <row r="72" spans="2:11" x14ac:dyDescent="0.2">
      <c r="B72" s="197"/>
      <c r="C72" s="197"/>
      <c r="D72" s="197"/>
      <c r="E72" s="197"/>
      <c r="F72" s="197"/>
      <c r="G72" s="197"/>
      <c r="H72" s="197"/>
      <c r="I72" s="197"/>
      <c r="J72" s="197"/>
      <c r="K72" s="197"/>
    </row>
  </sheetData>
  <sheetProtection sheet="1" objects="1" scenarios="1"/>
  <mergeCells count="5">
    <mergeCell ref="B18:E18"/>
    <mergeCell ref="B19:E19"/>
    <mergeCell ref="B63:K72"/>
    <mergeCell ref="AB5:AN13"/>
    <mergeCell ref="O8:Z9"/>
  </mergeCells>
  <phoneticPr fontId="12" type="noConversion"/>
  <pageMargins left="0.7" right="0.7" top="0.75" bottom="0.75" header="0.3" footer="0.3"/>
  <pageSetup paperSize="8"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F127C-03AA-4BC2-9874-0BCE9039B0C4}">
  <sheetPr>
    <pageSetUpPr fitToPage="1"/>
  </sheetPr>
  <dimension ref="B2:FO72"/>
  <sheetViews>
    <sheetView showGridLines="0" zoomScaleNormal="100" workbookViewId="0">
      <selection activeCell="F27" sqref="F27"/>
    </sheetView>
  </sheetViews>
  <sheetFormatPr defaultColWidth="9.140625" defaultRowHeight="14.25" x14ac:dyDescent="0.2"/>
  <cols>
    <col min="1" max="1" width="3.42578125" style="1" customWidth="1"/>
    <col min="2" max="2" width="42.85546875" style="1" customWidth="1"/>
    <col min="3" max="3" width="12.85546875" style="1" customWidth="1"/>
    <col min="4" max="4" width="17" style="1" customWidth="1"/>
    <col min="5" max="5" width="16" style="1" customWidth="1"/>
    <col min="6" max="6" width="13.42578125" style="1" customWidth="1"/>
    <col min="7" max="7" width="16.85546875" style="1" bestFit="1" customWidth="1"/>
    <col min="8" max="8" width="21.42578125" style="1" customWidth="1"/>
    <col min="9" max="9" width="13.7109375" style="1" customWidth="1"/>
    <col min="10" max="10" width="14" style="1" customWidth="1"/>
    <col min="11" max="11" width="14.140625" style="1" customWidth="1"/>
    <col min="12" max="12" width="5.5703125" style="1" customWidth="1"/>
    <col min="13" max="13" width="36.42578125" style="1" customWidth="1"/>
    <col min="14" max="14" width="2.42578125" style="1" customWidth="1"/>
    <col min="15" max="64" width="8.7109375" style="1" customWidth="1"/>
    <col min="65" max="65" width="150.5703125" style="1" customWidth="1"/>
    <col min="66" max="66" width="51.140625" style="1" customWidth="1"/>
    <col min="67" max="67" width="15.85546875" style="1" customWidth="1"/>
    <col min="68" max="68" width="12.140625" style="1" customWidth="1"/>
    <col min="69" max="70" width="12.7109375" style="1" customWidth="1"/>
    <col min="71" max="71" width="12.42578125" style="1" customWidth="1"/>
    <col min="72" max="72" width="12.5703125" style="1" customWidth="1"/>
    <col min="73" max="116" width="10.7109375" style="1" customWidth="1"/>
    <col min="117" max="117" width="3" style="1" customWidth="1"/>
    <col min="118" max="118" width="52.140625" style="1" customWidth="1"/>
    <col min="119" max="119" width="17" style="1" customWidth="1"/>
    <col min="120" max="120" width="13.140625" style="1" customWidth="1"/>
    <col min="121" max="121" width="12.7109375" style="1" customWidth="1"/>
    <col min="122" max="122" width="13.5703125" style="1" customWidth="1"/>
    <col min="123" max="123" width="12.5703125" style="1" customWidth="1"/>
    <col min="124" max="168" width="12.42578125" style="1" customWidth="1"/>
    <col min="169" max="169" width="4.28515625" style="1" customWidth="1"/>
    <col min="170" max="170" width="13.28515625" style="1" customWidth="1"/>
    <col min="171" max="171" width="12.5703125" style="1" customWidth="1"/>
    <col min="172" max="16384" width="9.140625" style="1"/>
  </cols>
  <sheetData>
    <row r="2" spans="2:171" ht="15" x14ac:dyDescent="0.25">
      <c r="B2" s="23" t="s">
        <v>6</v>
      </c>
      <c r="C2" s="25"/>
      <c r="D2" s="26"/>
      <c r="E2" s="11"/>
      <c r="F2" s="19" t="str">
        <f>Introduktion!B2</f>
        <v>Udgiver:</v>
      </c>
      <c r="G2" s="32" t="str">
        <f>Introduktion!C2</f>
        <v>Innovationscenter for Økologisk landbrug</v>
      </c>
      <c r="H2" s="32"/>
      <c r="I2" s="32"/>
      <c r="J2" s="32"/>
      <c r="K2" s="119"/>
    </row>
    <row r="3" spans="2:171" ht="15" x14ac:dyDescent="0.25">
      <c r="B3" s="27"/>
      <c r="C3" s="28"/>
      <c r="D3" s="29"/>
      <c r="E3" s="11"/>
      <c r="F3" s="120"/>
      <c r="G3" s="98"/>
      <c r="H3" s="98"/>
      <c r="I3" s="98"/>
      <c r="J3" s="98"/>
      <c r="K3" s="121"/>
    </row>
    <row r="4" spans="2:171" x14ac:dyDescent="0.2">
      <c r="F4" s="120" t="str">
        <f>Introduktion!B4</f>
        <v>Udgivelsesdato:</v>
      </c>
      <c r="G4" s="98" t="str">
        <f>Introduktion!C4</f>
        <v>15.11.2023</v>
      </c>
      <c r="H4" s="98"/>
      <c r="I4" s="98"/>
      <c r="J4" s="98"/>
      <c r="K4" s="121"/>
    </row>
    <row r="5" spans="2:171" ht="15" customHeight="1" x14ac:dyDescent="0.25">
      <c r="B5" s="130" t="s">
        <v>2</v>
      </c>
      <c r="C5" s="131">
        <f>Plantage!C5</f>
        <v>50</v>
      </c>
      <c r="D5" s="130" t="s">
        <v>9</v>
      </c>
      <c r="E5" s="132"/>
      <c r="F5" s="133" t="str">
        <f>Introduktion!B5</f>
        <v>Ajourført</v>
      </c>
      <c r="G5" s="134" t="str">
        <f>Introduktion!C5</f>
        <v>15.11.2023</v>
      </c>
      <c r="H5" s="134"/>
      <c r="I5" s="134"/>
      <c r="J5" s="134"/>
      <c r="K5" s="135"/>
      <c r="O5" s="15" t="s">
        <v>22</v>
      </c>
      <c r="P5" s="17"/>
      <c r="Q5" s="17"/>
      <c r="R5" s="17"/>
      <c r="S5" s="17"/>
      <c r="T5" s="17"/>
      <c r="U5" s="17"/>
      <c r="V5" s="17"/>
      <c r="W5" s="17"/>
      <c r="X5" s="17"/>
      <c r="Y5" s="17"/>
      <c r="Z5" s="18"/>
      <c r="AB5" s="193" t="s">
        <v>100</v>
      </c>
      <c r="AC5" s="194"/>
      <c r="AD5" s="194"/>
      <c r="AE5" s="194"/>
      <c r="AF5" s="194"/>
      <c r="AG5" s="194"/>
      <c r="AH5" s="194"/>
      <c r="AI5" s="194"/>
      <c r="AJ5" s="194"/>
      <c r="AK5" s="194"/>
      <c r="AL5" s="194"/>
      <c r="AM5" s="194"/>
      <c r="AN5" s="195"/>
    </row>
    <row r="6" spans="2:171" x14ac:dyDescent="0.2">
      <c r="B6" s="130" t="s">
        <v>1</v>
      </c>
      <c r="C6" s="136">
        <f>Plantage!C6</f>
        <v>0.04</v>
      </c>
      <c r="D6" s="130" t="s">
        <v>10</v>
      </c>
      <c r="E6" s="132"/>
      <c r="F6" s="133" t="str">
        <f>Introduktion!B6</f>
        <v>Forfatter:</v>
      </c>
      <c r="G6" s="134" t="str">
        <f>Introduktion!C6</f>
        <v>Michael Højholdt, SEGES Innovation</v>
      </c>
      <c r="H6" s="134"/>
      <c r="I6" s="134"/>
      <c r="J6" s="134"/>
      <c r="K6" s="135"/>
      <c r="O6" s="35" t="s">
        <v>23</v>
      </c>
      <c r="P6" s="36"/>
      <c r="Q6" s="36"/>
      <c r="R6" s="36"/>
      <c r="S6" s="36"/>
      <c r="T6" s="36"/>
      <c r="U6" s="36"/>
      <c r="V6" s="36"/>
      <c r="W6" s="36"/>
      <c r="X6" s="36"/>
      <c r="Y6" s="36"/>
      <c r="Z6" s="33"/>
      <c r="AB6" s="196"/>
      <c r="AC6" s="197"/>
      <c r="AD6" s="197"/>
      <c r="AE6" s="197"/>
      <c r="AF6" s="197"/>
      <c r="AG6" s="197"/>
      <c r="AH6" s="197"/>
      <c r="AI6" s="197"/>
      <c r="AJ6" s="197"/>
      <c r="AK6" s="197"/>
      <c r="AL6" s="197"/>
      <c r="AM6" s="197"/>
      <c r="AN6" s="198"/>
    </row>
    <row r="7" spans="2:171" x14ac:dyDescent="0.2">
      <c r="B7" s="130" t="s">
        <v>3</v>
      </c>
      <c r="C7" s="136">
        <f>Plantage!C7</f>
        <v>0.02</v>
      </c>
      <c r="D7" s="130" t="s">
        <v>10</v>
      </c>
      <c r="E7" s="132"/>
      <c r="F7" s="133" t="str">
        <f>Introduktion!B7</f>
        <v>Version:</v>
      </c>
      <c r="G7" s="134" t="str">
        <f>Introduktion!C7</f>
        <v>1.00</v>
      </c>
      <c r="H7" s="134"/>
      <c r="I7" s="134"/>
      <c r="J7" s="134"/>
      <c r="K7" s="135"/>
      <c r="O7" s="9" t="s">
        <v>96</v>
      </c>
      <c r="Z7" s="24"/>
      <c r="AB7" s="196"/>
      <c r="AC7" s="197"/>
      <c r="AD7" s="197"/>
      <c r="AE7" s="197"/>
      <c r="AF7" s="197"/>
      <c r="AG7" s="197"/>
      <c r="AH7" s="197"/>
      <c r="AI7" s="197"/>
      <c r="AJ7" s="197"/>
      <c r="AK7" s="197"/>
      <c r="AL7" s="197"/>
      <c r="AM7" s="197"/>
      <c r="AN7" s="198"/>
    </row>
    <row r="8" spans="2:171" ht="14.25" customHeight="1" x14ac:dyDescent="0.2">
      <c r="B8" s="130" t="s">
        <v>4</v>
      </c>
      <c r="C8" s="136">
        <f>(1+C6)/(1+C7)-1</f>
        <v>1.9607843137254832E-2</v>
      </c>
      <c r="D8" s="130" t="s">
        <v>10</v>
      </c>
      <c r="E8" s="132"/>
      <c r="F8" s="133" t="str">
        <f>Introduktion!B8</f>
        <v>Dokument:</v>
      </c>
      <c r="G8" s="134" t="str">
        <f>Introduktion!C8</f>
        <v>Se artikel</v>
      </c>
      <c r="H8" s="134"/>
      <c r="I8" s="134"/>
      <c r="J8" s="134"/>
      <c r="K8" s="135"/>
      <c r="O8" s="181" t="s">
        <v>97</v>
      </c>
      <c r="P8" s="182"/>
      <c r="Q8" s="182"/>
      <c r="R8" s="182"/>
      <c r="S8" s="182"/>
      <c r="T8" s="182"/>
      <c r="U8" s="182"/>
      <c r="V8" s="182"/>
      <c r="W8" s="182"/>
      <c r="X8" s="182"/>
      <c r="Y8" s="182"/>
      <c r="Z8" s="183"/>
      <c r="AB8" s="196"/>
      <c r="AC8" s="197"/>
      <c r="AD8" s="197"/>
      <c r="AE8" s="197"/>
      <c r="AF8" s="197"/>
      <c r="AG8" s="197"/>
      <c r="AH8" s="197"/>
      <c r="AI8" s="197"/>
      <c r="AJ8" s="197"/>
      <c r="AK8" s="197"/>
      <c r="AL8" s="197"/>
      <c r="AM8" s="197"/>
      <c r="AN8" s="198"/>
    </row>
    <row r="9" spans="2:171" x14ac:dyDescent="0.2">
      <c r="B9" s="131"/>
      <c r="C9" s="137"/>
      <c r="D9" s="138"/>
      <c r="E9" s="139"/>
      <c r="F9" s="133" t="str">
        <f>Introduktion!B9</f>
        <v>Ansvar:</v>
      </c>
      <c r="G9" s="134" t="str">
        <f>Introduktion!C9</f>
        <v>Innovationscenter for Økologisk Landbrug påtager sig intet ansvar for tab, herunder driftstab, avancetab eller anden form for direkte eller indirekte tab ved anvendelse af dette værktøj eller tilknyttede informationer og applikationer.</v>
      </c>
      <c r="H9" s="134"/>
      <c r="I9" s="134"/>
      <c r="J9" s="134"/>
      <c r="K9" s="135"/>
      <c r="O9" s="181"/>
      <c r="P9" s="182"/>
      <c r="Q9" s="182"/>
      <c r="R9" s="182"/>
      <c r="S9" s="182"/>
      <c r="T9" s="182"/>
      <c r="U9" s="182"/>
      <c r="V9" s="182"/>
      <c r="W9" s="182"/>
      <c r="X9" s="182"/>
      <c r="Y9" s="182"/>
      <c r="Z9" s="183"/>
      <c r="AB9" s="196"/>
      <c r="AC9" s="197"/>
      <c r="AD9" s="197"/>
      <c r="AE9" s="197"/>
      <c r="AF9" s="197"/>
      <c r="AG9" s="197"/>
      <c r="AH9" s="197"/>
      <c r="AI9" s="197"/>
      <c r="AJ9" s="197"/>
      <c r="AK9" s="197"/>
      <c r="AL9" s="197"/>
      <c r="AM9" s="197"/>
      <c r="AN9" s="198"/>
    </row>
    <row r="10" spans="2:171" x14ac:dyDescent="0.2">
      <c r="B10" s="131" t="s">
        <v>72</v>
      </c>
      <c r="C10" s="130" t="s">
        <v>27</v>
      </c>
      <c r="D10" s="138" t="s">
        <v>26</v>
      </c>
      <c r="E10" s="139"/>
      <c r="F10" s="133"/>
      <c r="G10" s="134"/>
      <c r="H10" s="134"/>
      <c r="I10" s="134"/>
      <c r="J10" s="134"/>
      <c r="K10" s="135"/>
      <c r="O10" s="9" t="s">
        <v>98</v>
      </c>
      <c r="Z10" s="24"/>
      <c r="AB10" s="196"/>
      <c r="AC10" s="197"/>
      <c r="AD10" s="197"/>
      <c r="AE10" s="197"/>
      <c r="AF10" s="197"/>
      <c r="AG10" s="197"/>
      <c r="AH10" s="197"/>
      <c r="AI10" s="197"/>
      <c r="AJ10" s="197"/>
      <c r="AK10" s="197"/>
      <c r="AL10" s="197"/>
      <c r="AM10" s="197"/>
      <c r="AN10" s="198"/>
    </row>
    <row r="11" spans="2:171" x14ac:dyDescent="0.2">
      <c r="B11" s="130" t="s">
        <v>73</v>
      </c>
      <c r="C11" s="130"/>
      <c r="D11" s="140" t="s">
        <v>74</v>
      </c>
      <c r="E11" s="132"/>
      <c r="F11" s="141"/>
      <c r="G11" s="142"/>
      <c r="H11" s="142"/>
      <c r="I11" s="142"/>
      <c r="J11" s="142"/>
      <c r="K11" s="143"/>
      <c r="O11" s="9" t="s">
        <v>95</v>
      </c>
      <c r="Z11" s="24"/>
      <c r="AB11" s="196"/>
      <c r="AC11" s="197"/>
      <c r="AD11" s="197"/>
      <c r="AE11" s="197"/>
      <c r="AF11" s="197"/>
      <c r="AG11" s="197"/>
      <c r="AH11" s="197"/>
      <c r="AI11" s="197"/>
      <c r="AJ11" s="197"/>
      <c r="AK11" s="197"/>
      <c r="AL11" s="197"/>
      <c r="AM11" s="197"/>
      <c r="AN11" s="198"/>
    </row>
    <row r="12" spans="2:171" x14ac:dyDescent="0.2">
      <c r="B12" s="132"/>
      <c r="C12" s="132"/>
      <c r="D12" s="132"/>
      <c r="E12" s="132"/>
      <c r="F12" s="132"/>
      <c r="G12" s="132"/>
      <c r="H12" s="132"/>
      <c r="I12" s="132"/>
      <c r="J12" s="132"/>
      <c r="K12" s="132"/>
      <c r="O12" s="9" t="s">
        <v>46</v>
      </c>
      <c r="Z12" s="24"/>
      <c r="AB12" s="196"/>
      <c r="AC12" s="197"/>
      <c r="AD12" s="197"/>
      <c r="AE12" s="197"/>
      <c r="AF12" s="197"/>
      <c r="AG12" s="197"/>
      <c r="AH12" s="197"/>
      <c r="AI12" s="197"/>
      <c r="AJ12" s="197"/>
      <c r="AK12" s="197"/>
      <c r="AL12" s="197"/>
      <c r="AM12" s="197"/>
      <c r="AN12" s="198"/>
    </row>
    <row r="13" spans="2:171" x14ac:dyDescent="0.2">
      <c r="B13" s="132"/>
      <c r="C13" s="132"/>
      <c r="D13" s="132"/>
      <c r="E13" s="132"/>
      <c r="F13" s="132"/>
      <c r="G13" s="132"/>
      <c r="H13" s="132"/>
      <c r="I13" s="132"/>
      <c r="J13" s="132"/>
      <c r="K13" s="132"/>
      <c r="O13" s="20" t="s">
        <v>47</v>
      </c>
      <c r="P13" s="21"/>
      <c r="Q13" s="21"/>
      <c r="R13" s="21"/>
      <c r="S13" s="21"/>
      <c r="T13" s="21"/>
      <c r="U13" s="21"/>
      <c r="V13" s="21"/>
      <c r="W13" s="21"/>
      <c r="X13" s="21"/>
      <c r="Y13" s="21"/>
      <c r="Z13" s="22"/>
      <c r="AB13" s="199"/>
      <c r="AC13" s="200"/>
      <c r="AD13" s="200"/>
      <c r="AE13" s="200"/>
      <c r="AF13" s="200"/>
      <c r="AG13" s="200"/>
      <c r="AH13" s="200"/>
      <c r="AI13" s="200"/>
      <c r="AJ13" s="200"/>
      <c r="AK13" s="200"/>
      <c r="AL13" s="200"/>
      <c r="AM13" s="200"/>
      <c r="AN13" s="201"/>
    </row>
    <row r="14" spans="2:171" x14ac:dyDescent="0.2">
      <c r="B14" s="132"/>
      <c r="C14" s="132"/>
      <c r="D14" s="132"/>
      <c r="E14" s="132"/>
      <c r="F14" s="132"/>
      <c r="G14" s="132"/>
      <c r="H14" s="132"/>
      <c r="I14" s="132"/>
      <c r="J14" s="132"/>
      <c r="K14" s="132"/>
    </row>
    <row r="15" spans="2:171" ht="30.75" customHeight="1" x14ac:dyDescent="0.25">
      <c r="B15" s="144" t="s">
        <v>0</v>
      </c>
      <c r="C15" s="144" t="s">
        <v>50</v>
      </c>
      <c r="D15" s="144" t="s">
        <v>11</v>
      </c>
      <c r="E15" s="144" t="s">
        <v>49</v>
      </c>
      <c r="F15" s="144" t="s">
        <v>45</v>
      </c>
      <c r="G15" s="144" t="s">
        <v>40</v>
      </c>
      <c r="H15" s="144" t="s">
        <v>48</v>
      </c>
      <c r="I15" s="144" t="s">
        <v>7</v>
      </c>
      <c r="J15" s="144" t="s">
        <v>15</v>
      </c>
      <c r="K15" s="144" t="s">
        <v>16</v>
      </c>
      <c r="M15" s="31" t="str">
        <f>B15</f>
        <v>Handling</v>
      </c>
      <c r="O15" s="12" t="s">
        <v>71</v>
      </c>
      <c r="P15" s="9"/>
      <c r="BO15" s="11" t="s">
        <v>28</v>
      </c>
      <c r="DO15" s="11" t="s">
        <v>8</v>
      </c>
    </row>
    <row r="16" spans="2:171" ht="15" x14ac:dyDescent="0.25">
      <c r="B16" s="145"/>
      <c r="C16" s="145"/>
      <c r="D16" s="146" t="s">
        <v>42</v>
      </c>
      <c r="E16" s="146" t="s">
        <v>43</v>
      </c>
      <c r="F16" s="146" t="s">
        <v>43</v>
      </c>
      <c r="G16" s="146" t="s">
        <v>43</v>
      </c>
      <c r="H16" s="146" t="s">
        <v>41</v>
      </c>
      <c r="I16" s="146" t="s">
        <v>7</v>
      </c>
      <c r="J16" s="146" t="s">
        <v>41</v>
      </c>
      <c r="K16" s="146" t="s">
        <v>41</v>
      </c>
      <c r="M16" s="7">
        <f t="shared" ref="M16" si="0">B16</f>
        <v>0</v>
      </c>
      <c r="O16" s="44">
        <v>1</v>
      </c>
      <c r="P16" s="44">
        <v>2</v>
      </c>
      <c r="Q16" s="44">
        <v>3</v>
      </c>
      <c r="R16" s="44">
        <v>4</v>
      </c>
      <c r="S16" s="44">
        <v>5</v>
      </c>
      <c r="T16" s="44">
        <v>6</v>
      </c>
      <c r="U16" s="44">
        <v>7</v>
      </c>
      <c r="V16" s="44">
        <v>8</v>
      </c>
      <c r="W16" s="44">
        <v>9</v>
      </c>
      <c r="X16" s="44">
        <v>10</v>
      </c>
      <c r="Y16" s="44">
        <v>11</v>
      </c>
      <c r="Z16" s="44">
        <v>12</v>
      </c>
      <c r="AA16" s="44">
        <v>13</v>
      </c>
      <c r="AB16" s="44">
        <v>14</v>
      </c>
      <c r="AC16" s="44">
        <v>15</v>
      </c>
      <c r="AD16" s="44">
        <v>16</v>
      </c>
      <c r="AE16" s="44">
        <v>17</v>
      </c>
      <c r="AF16" s="44">
        <v>18</v>
      </c>
      <c r="AG16" s="44">
        <v>19</v>
      </c>
      <c r="AH16" s="44">
        <v>20</v>
      </c>
      <c r="AI16" s="44">
        <v>21</v>
      </c>
      <c r="AJ16" s="44">
        <v>22</v>
      </c>
      <c r="AK16" s="44">
        <v>23</v>
      </c>
      <c r="AL16" s="44">
        <v>24</v>
      </c>
      <c r="AM16" s="44">
        <v>25</v>
      </c>
      <c r="AN16" s="44">
        <v>26</v>
      </c>
      <c r="AO16" s="44">
        <v>27</v>
      </c>
      <c r="AP16" s="44">
        <v>28</v>
      </c>
      <c r="AQ16" s="44">
        <v>29</v>
      </c>
      <c r="AR16" s="44">
        <v>30</v>
      </c>
      <c r="AS16" s="44">
        <v>31</v>
      </c>
      <c r="AT16" s="44">
        <v>32</v>
      </c>
      <c r="AU16" s="44">
        <v>33</v>
      </c>
      <c r="AV16" s="44">
        <v>34</v>
      </c>
      <c r="AW16" s="44">
        <v>35</v>
      </c>
      <c r="AX16" s="44">
        <v>36</v>
      </c>
      <c r="AY16" s="44">
        <v>37</v>
      </c>
      <c r="AZ16" s="44">
        <v>38</v>
      </c>
      <c r="BA16" s="44">
        <v>39</v>
      </c>
      <c r="BB16" s="44">
        <v>40</v>
      </c>
      <c r="BC16" s="44">
        <v>41</v>
      </c>
      <c r="BD16" s="44">
        <v>42</v>
      </c>
      <c r="BE16" s="44">
        <v>43</v>
      </c>
      <c r="BF16" s="44">
        <v>44</v>
      </c>
      <c r="BG16" s="44">
        <v>45</v>
      </c>
      <c r="BH16" s="44">
        <v>46</v>
      </c>
      <c r="BI16" s="44">
        <v>47</v>
      </c>
      <c r="BJ16" s="44">
        <v>48</v>
      </c>
      <c r="BK16" s="44">
        <v>49</v>
      </c>
      <c r="BL16" s="44">
        <v>50</v>
      </c>
      <c r="BN16" s="11"/>
      <c r="BO16" s="44">
        <v>1</v>
      </c>
      <c r="BP16" s="44">
        <f t="shared" ref="BP16:DL16" si="1">P16</f>
        <v>2</v>
      </c>
      <c r="BQ16" s="44">
        <f t="shared" si="1"/>
        <v>3</v>
      </c>
      <c r="BR16" s="44">
        <f t="shared" si="1"/>
        <v>4</v>
      </c>
      <c r="BS16" s="44">
        <f t="shared" si="1"/>
        <v>5</v>
      </c>
      <c r="BT16" s="44">
        <f t="shared" si="1"/>
        <v>6</v>
      </c>
      <c r="BU16" s="44">
        <f t="shared" si="1"/>
        <v>7</v>
      </c>
      <c r="BV16" s="44">
        <f t="shared" si="1"/>
        <v>8</v>
      </c>
      <c r="BW16" s="44">
        <f t="shared" si="1"/>
        <v>9</v>
      </c>
      <c r="BX16" s="44">
        <f t="shared" si="1"/>
        <v>10</v>
      </c>
      <c r="BY16" s="44">
        <f t="shared" si="1"/>
        <v>11</v>
      </c>
      <c r="BZ16" s="44">
        <f t="shared" si="1"/>
        <v>12</v>
      </c>
      <c r="CA16" s="44">
        <f t="shared" si="1"/>
        <v>13</v>
      </c>
      <c r="CB16" s="44">
        <f t="shared" si="1"/>
        <v>14</v>
      </c>
      <c r="CC16" s="44">
        <f t="shared" si="1"/>
        <v>15</v>
      </c>
      <c r="CD16" s="44">
        <f t="shared" si="1"/>
        <v>16</v>
      </c>
      <c r="CE16" s="44">
        <f t="shared" si="1"/>
        <v>17</v>
      </c>
      <c r="CF16" s="44">
        <f t="shared" si="1"/>
        <v>18</v>
      </c>
      <c r="CG16" s="44">
        <f t="shared" si="1"/>
        <v>19</v>
      </c>
      <c r="CH16" s="44">
        <f t="shared" si="1"/>
        <v>20</v>
      </c>
      <c r="CI16" s="44">
        <f t="shared" si="1"/>
        <v>21</v>
      </c>
      <c r="CJ16" s="44">
        <f t="shared" si="1"/>
        <v>22</v>
      </c>
      <c r="CK16" s="44">
        <f t="shared" si="1"/>
        <v>23</v>
      </c>
      <c r="CL16" s="44">
        <f t="shared" si="1"/>
        <v>24</v>
      </c>
      <c r="CM16" s="44">
        <f t="shared" si="1"/>
        <v>25</v>
      </c>
      <c r="CN16" s="44">
        <f t="shared" si="1"/>
        <v>26</v>
      </c>
      <c r="CO16" s="44">
        <f t="shared" si="1"/>
        <v>27</v>
      </c>
      <c r="CP16" s="44">
        <f t="shared" si="1"/>
        <v>28</v>
      </c>
      <c r="CQ16" s="44">
        <f t="shared" si="1"/>
        <v>29</v>
      </c>
      <c r="CR16" s="44">
        <f t="shared" si="1"/>
        <v>30</v>
      </c>
      <c r="CS16" s="44">
        <f t="shared" si="1"/>
        <v>31</v>
      </c>
      <c r="CT16" s="44">
        <f t="shared" si="1"/>
        <v>32</v>
      </c>
      <c r="CU16" s="44">
        <f t="shared" si="1"/>
        <v>33</v>
      </c>
      <c r="CV16" s="44">
        <f t="shared" si="1"/>
        <v>34</v>
      </c>
      <c r="CW16" s="44">
        <f t="shared" si="1"/>
        <v>35</v>
      </c>
      <c r="CX16" s="44">
        <f t="shared" si="1"/>
        <v>36</v>
      </c>
      <c r="CY16" s="44">
        <f t="shared" si="1"/>
        <v>37</v>
      </c>
      <c r="CZ16" s="44">
        <f t="shared" si="1"/>
        <v>38</v>
      </c>
      <c r="DA16" s="44">
        <f t="shared" si="1"/>
        <v>39</v>
      </c>
      <c r="DB16" s="44">
        <f t="shared" si="1"/>
        <v>40</v>
      </c>
      <c r="DC16" s="44">
        <f t="shared" si="1"/>
        <v>41</v>
      </c>
      <c r="DD16" s="44">
        <f t="shared" si="1"/>
        <v>42</v>
      </c>
      <c r="DE16" s="44">
        <f t="shared" si="1"/>
        <v>43</v>
      </c>
      <c r="DF16" s="44">
        <f t="shared" si="1"/>
        <v>44</v>
      </c>
      <c r="DG16" s="44">
        <f t="shared" si="1"/>
        <v>45</v>
      </c>
      <c r="DH16" s="44">
        <f t="shared" si="1"/>
        <v>46</v>
      </c>
      <c r="DI16" s="44">
        <f t="shared" si="1"/>
        <v>47</v>
      </c>
      <c r="DJ16" s="44">
        <f t="shared" si="1"/>
        <v>48</v>
      </c>
      <c r="DK16" s="44">
        <f t="shared" si="1"/>
        <v>49</v>
      </c>
      <c r="DL16" s="44">
        <f t="shared" si="1"/>
        <v>50</v>
      </c>
      <c r="DO16" s="44">
        <v>1</v>
      </c>
      <c r="DP16" s="44">
        <f t="shared" ref="DP16:FL16" si="2">BP16</f>
        <v>2</v>
      </c>
      <c r="DQ16" s="44">
        <f t="shared" si="2"/>
        <v>3</v>
      </c>
      <c r="DR16" s="44">
        <f t="shared" si="2"/>
        <v>4</v>
      </c>
      <c r="DS16" s="44">
        <f t="shared" si="2"/>
        <v>5</v>
      </c>
      <c r="DT16" s="44">
        <f t="shared" si="2"/>
        <v>6</v>
      </c>
      <c r="DU16" s="44">
        <f t="shared" si="2"/>
        <v>7</v>
      </c>
      <c r="DV16" s="44">
        <f t="shared" si="2"/>
        <v>8</v>
      </c>
      <c r="DW16" s="44">
        <f t="shared" si="2"/>
        <v>9</v>
      </c>
      <c r="DX16" s="44">
        <f t="shared" si="2"/>
        <v>10</v>
      </c>
      <c r="DY16" s="44">
        <f t="shared" si="2"/>
        <v>11</v>
      </c>
      <c r="DZ16" s="44">
        <f t="shared" si="2"/>
        <v>12</v>
      </c>
      <c r="EA16" s="44">
        <f t="shared" si="2"/>
        <v>13</v>
      </c>
      <c r="EB16" s="44">
        <f t="shared" si="2"/>
        <v>14</v>
      </c>
      <c r="EC16" s="44">
        <f t="shared" si="2"/>
        <v>15</v>
      </c>
      <c r="ED16" s="44">
        <f t="shared" si="2"/>
        <v>16</v>
      </c>
      <c r="EE16" s="44">
        <f t="shared" si="2"/>
        <v>17</v>
      </c>
      <c r="EF16" s="44">
        <f t="shared" si="2"/>
        <v>18</v>
      </c>
      <c r="EG16" s="44">
        <f t="shared" si="2"/>
        <v>19</v>
      </c>
      <c r="EH16" s="44">
        <f t="shared" si="2"/>
        <v>20</v>
      </c>
      <c r="EI16" s="44">
        <f t="shared" si="2"/>
        <v>21</v>
      </c>
      <c r="EJ16" s="44">
        <f t="shared" si="2"/>
        <v>22</v>
      </c>
      <c r="EK16" s="44">
        <f t="shared" si="2"/>
        <v>23</v>
      </c>
      <c r="EL16" s="44">
        <f t="shared" si="2"/>
        <v>24</v>
      </c>
      <c r="EM16" s="44">
        <f t="shared" si="2"/>
        <v>25</v>
      </c>
      <c r="EN16" s="44">
        <f t="shared" si="2"/>
        <v>26</v>
      </c>
      <c r="EO16" s="44">
        <f t="shared" si="2"/>
        <v>27</v>
      </c>
      <c r="EP16" s="44">
        <f t="shared" si="2"/>
        <v>28</v>
      </c>
      <c r="EQ16" s="44">
        <f t="shared" si="2"/>
        <v>29</v>
      </c>
      <c r="ER16" s="44">
        <f t="shared" si="2"/>
        <v>30</v>
      </c>
      <c r="ES16" s="44">
        <f t="shared" si="2"/>
        <v>31</v>
      </c>
      <c r="ET16" s="44">
        <f t="shared" si="2"/>
        <v>32</v>
      </c>
      <c r="EU16" s="44">
        <f t="shared" si="2"/>
        <v>33</v>
      </c>
      <c r="EV16" s="44">
        <f t="shared" si="2"/>
        <v>34</v>
      </c>
      <c r="EW16" s="44">
        <f t="shared" si="2"/>
        <v>35</v>
      </c>
      <c r="EX16" s="44">
        <f t="shared" si="2"/>
        <v>36</v>
      </c>
      <c r="EY16" s="44">
        <f t="shared" si="2"/>
        <v>37</v>
      </c>
      <c r="EZ16" s="44">
        <f t="shared" si="2"/>
        <v>38</v>
      </c>
      <c r="FA16" s="44">
        <f t="shared" si="2"/>
        <v>39</v>
      </c>
      <c r="FB16" s="44">
        <f t="shared" si="2"/>
        <v>40</v>
      </c>
      <c r="FC16" s="44">
        <f t="shared" si="2"/>
        <v>41</v>
      </c>
      <c r="FD16" s="44">
        <f t="shared" si="2"/>
        <v>42</v>
      </c>
      <c r="FE16" s="44">
        <f t="shared" si="2"/>
        <v>43</v>
      </c>
      <c r="FF16" s="44">
        <f t="shared" si="2"/>
        <v>44</v>
      </c>
      <c r="FG16" s="44">
        <f t="shared" si="2"/>
        <v>45</v>
      </c>
      <c r="FH16" s="44">
        <f t="shared" si="2"/>
        <v>46</v>
      </c>
      <c r="FI16" s="44">
        <f t="shared" si="2"/>
        <v>47</v>
      </c>
      <c r="FJ16" s="44">
        <f t="shared" si="2"/>
        <v>48</v>
      </c>
      <c r="FK16" s="44">
        <f t="shared" si="2"/>
        <v>49</v>
      </c>
      <c r="FL16" s="44">
        <f t="shared" si="2"/>
        <v>50</v>
      </c>
      <c r="FN16" s="7" t="s">
        <v>38</v>
      </c>
      <c r="FO16" s="7" t="s">
        <v>37</v>
      </c>
    </row>
    <row r="17" spans="2:171" x14ac:dyDescent="0.2">
      <c r="B17" s="132"/>
      <c r="C17" s="132"/>
      <c r="D17" s="132"/>
      <c r="E17" s="132"/>
      <c r="F17" s="132"/>
      <c r="G17" s="132"/>
      <c r="H17" s="132"/>
      <c r="I17" s="132"/>
      <c r="J17" s="132"/>
      <c r="K17" s="13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4" t="s">
        <v>21</v>
      </c>
      <c r="BO17" s="6" t="e">
        <f>SUM(#REF!,#REF!,#REF!,#REF!)</f>
        <v>#REF!</v>
      </c>
      <c r="BP17" s="6" t="e">
        <f>SUM(#REF!,#REF!,#REF!,#REF!)</f>
        <v>#REF!</v>
      </c>
      <c r="BQ17" s="6" t="e">
        <f>SUM(#REF!,#REF!,#REF!,#REF!)</f>
        <v>#REF!</v>
      </c>
      <c r="BR17" s="6" t="e">
        <f>SUM(#REF!,#REF!,#REF!,#REF!)</f>
        <v>#REF!</v>
      </c>
      <c r="BS17" s="6" t="e">
        <f>SUM(#REF!,#REF!,#REF!,#REF!)</f>
        <v>#REF!</v>
      </c>
      <c r="BT17" s="6" t="e">
        <f>SUM(#REF!,#REF!,#REF!,#REF!)</f>
        <v>#REF!</v>
      </c>
      <c r="BU17" s="6" t="e">
        <f>SUM(#REF!,#REF!,#REF!,#REF!)</f>
        <v>#REF!</v>
      </c>
      <c r="BV17" s="6" t="e">
        <f>SUM(#REF!,#REF!,#REF!,#REF!)</f>
        <v>#REF!</v>
      </c>
      <c r="BW17" s="6" t="e">
        <f>SUM(#REF!,#REF!,#REF!,#REF!)</f>
        <v>#REF!</v>
      </c>
      <c r="BX17" s="6" t="e">
        <f>SUM(#REF!,#REF!,#REF!,#REF!)</f>
        <v>#REF!</v>
      </c>
      <c r="BY17" s="6" t="e">
        <f>SUM(#REF!,#REF!,#REF!,#REF!)</f>
        <v>#REF!</v>
      </c>
      <c r="BZ17" s="6" t="e">
        <f>SUM(#REF!,#REF!,#REF!,#REF!)</f>
        <v>#REF!</v>
      </c>
      <c r="CA17" s="6" t="e">
        <f>SUM(#REF!,#REF!,#REF!,#REF!)</f>
        <v>#REF!</v>
      </c>
      <c r="CB17" s="6" t="e">
        <f>SUM(#REF!,#REF!,#REF!,#REF!)</f>
        <v>#REF!</v>
      </c>
      <c r="CC17" s="6" t="e">
        <f>SUM(#REF!,#REF!,#REF!,#REF!)</f>
        <v>#REF!</v>
      </c>
      <c r="CD17" s="6" t="e">
        <f>SUM(#REF!,#REF!,#REF!,#REF!)</f>
        <v>#REF!</v>
      </c>
      <c r="CE17" s="6" t="e">
        <f>SUM(#REF!,#REF!,#REF!,#REF!)</f>
        <v>#REF!</v>
      </c>
      <c r="CF17" s="6" t="e">
        <f>SUM(#REF!,#REF!,#REF!,#REF!)</f>
        <v>#REF!</v>
      </c>
      <c r="CG17" s="6" t="e">
        <f>SUM(#REF!,#REF!,#REF!,#REF!)</f>
        <v>#REF!</v>
      </c>
      <c r="CH17" s="6" t="e">
        <f>SUM(#REF!,#REF!,#REF!,#REF!)</f>
        <v>#REF!</v>
      </c>
      <c r="CI17" s="6" t="e">
        <f>SUM(#REF!,#REF!,#REF!,#REF!)</f>
        <v>#REF!</v>
      </c>
      <c r="CJ17" s="6" t="e">
        <f>SUM(#REF!,#REF!,#REF!,#REF!)</f>
        <v>#REF!</v>
      </c>
      <c r="CK17" s="6" t="e">
        <f>SUM(#REF!,#REF!,#REF!,#REF!)</f>
        <v>#REF!</v>
      </c>
      <c r="CL17" s="6" t="e">
        <f>SUM(#REF!,#REF!,#REF!,#REF!)</f>
        <v>#REF!</v>
      </c>
      <c r="CM17" s="6" t="e">
        <f>SUM(#REF!,#REF!,#REF!,#REF!)</f>
        <v>#REF!</v>
      </c>
      <c r="CN17" s="6" t="e">
        <f>SUM(#REF!,#REF!,#REF!,#REF!)</f>
        <v>#REF!</v>
      </c>
      <c r="CO17" s="6" t="e">
        <f>SUM(#REF!,#REF!,#REF!,#REF!)</f>
        <v>#REF!</v>
      </c>
      <c r="CP17" s="6" t="e">
        <f>SUM(#REF!,#REF!,#REF!,#REF!)</f>
        <v>#REF!</v>
      </c>
      <c r="CQ17" s="6" t="e">
        <f>SUM(#REF!,#REF!,#REF!,#REF!)</f>
        <v>#REF!</v>
      </c>
      <c r="CR17" s="6" t="e">
        <f>SUM(#REF!,#REF!,#REF!,#REF!)</f>
        <v>#REF!</v>
      </c>
      <c r="CS17" s="6" t="e">
        <f>SUM(#REF!,#REF!,#REF!,#REF!)</f>
        <v>#REF!</v>
      </c>
      <c r="CT17" s="6" t="e">
        <f>SUM(#REF!,#REF!,#REF!,#REF!)</f>
        <v>#REF!</v>
      </c>
      <c r="CU17" s="6" t="e">
        <f>SUM(#REF!,#REF!,#REF!,#REF!)</f>
        <v>#REF!</v>
      </c>
      <c r="CV17" s="6" t="e">
        <f>SUM(#REF!,#REF!,#REF!,#REF!)</f>
        <v>#REF!</v>
      </c>
      <c r="CW17" s="6" t="e">
        <f>SUM(#REF!,#REF!,#REF!,#REF!)</f>
        <v>#REF!</v>
      </c>
      <c r="CX17" s="6" t="e">
        <f>SUM(#REF!,#REF!,#REF!,#REF!)</f>
        <v>#REF!</v>
      </c>
      <c r="CY17" s="6" t="e">
        <f>SUM(#REF!,#REF!,#REF!,#REF!)</f>
        <v>#REF!</v>
      </c>
      <c r="CZ17" s="6" t="e">
        <f>SUM(#REF!,#REF!,#REF!,#REF!)</f>
        <v>#REF!</v>
      </c>
      <c r="DA17" s="6" t="e">
        <f>SUM(#REF!,#REF!,#REF!,#REF!)</f>
        <v>#REF!</v>
      </c>
      <c r="DB17" s="6" t="e">
        <f>SUM(#REF!,#REF!,#REF!,#REF!)</f>
        <v>#REF!</v>
      </c>
      <c r="DC17" s="6" t="e">
        <f>SUM(#REF!,#REF!,#REF!,#REF!)</f>
        <v>#REF!</v>
      </c>
      <c r="DD17" s="6" t="e">
        <f>SUM(#REF!,#REF!,#REF!,#REF!)</f>
        <v>#REF!</v>
      </c>
      <c r="DE17" s="6" t="e">
        <f>SUM(#REF!,#REF!,#REF!,#REF!)</f>
        <v>#REF!</v>
      </c>
      <c r="DF17" s="6" t="e">
        <f>SUM(#REF!,#REF!,#REF!,#REF!)</f>
        <v>#REF!</v>
      </c>
      <c r="DG17" s="6" t="e">
        <f>SUM(#REF!,#REF!,#REF!,#REF!)</f>
        <v>#REF!</v>
      </c>
      <c r="DH17" s="6" t="e">
        <f>SUM(#REF!,#REF!,#REF!,#REF!)</f>
        <v>#REF!</v>
      </c>
      <c r="DI17" s="6" t="e">
        <f>SUM(#REF!,#REF!,#REF!,#REF!)</f>
        <v>#REF!</v>
      </c>
      <c r="DJ17" s="6" t="e">
        <f>SUM(#REF!,#REF!,#REF!,#REF!)</f>
        <v>#REF!</v>
      </c>
      <c r="DK17" s="6" t="e">
        <f>SUM(#REF!,#REF!,#REF!,#REF!)</f>
        <v>#REF!</v>
      </c>
      <c r="DL17" s="6" t="e">
        <f>SUM(#REF!,#REF!,#REF!,#REF!)</f>
        <v>#REF!</v>
      </c>
      <c r="DN17" s="3" t="s">
        <v>19</v>
      </c>
      <c r="DO17" s="127" t="e">
        <f>SUM(#REF!,#REF!,#REF!,#REF!)</f>
        <v>#REF!</v>
      </c>
      <c r="DP17" s="127" t="e">
        <f>SUM(#REF!,#REF!,#REF!,#REF!)</f>
        <v>#REF!</v>
      </c>
      <c r="DQ17" s="127" t="e">
        <f>SUM(#REF!,#REF!,#REF!,#REF!)</f>
        <v>#REF!</v>
      </c>
      <c r="DR17" s="127" t="e">
        <f>SUM(#REF!,#REF!,#REF!,#REF!)</f>
        <v>#REF!</v>
      </c>
      <c r="DS17" s="127" t="e">
        <f>SUM(#REF!,#REF!,#REF!,#REF!)</f>
        <v>#REF!</v>
      </c>
      <c r="DT17" s="127" t="e">
        <f>SUM(#REF!,#REF!,#REF!,#REF!)</f>
        <v>#REF!</v>
      </c>
      <c r="DU17" s="127" t="e">
        <f>SUM(#REF!,#REF!,#REF!,#REF!)</f>
        <v>#REF!</v>
      </c>
      <c r="DV17" s="127" t="e">
        <f>SUM(#REF!,#REF!,#REF!,#REF!)</f>
        <v>#REF!</v>
      </c>
      <c r="DW17" s="127" t="e">
        <f>SUM(#REF!,#REF!,#REF!,#REF!)</f>
        <v>#REF!</v>
      </c>
      <c r="DX17" s="127" t="e">
        <f>SUM(#REF!,#REF!,#REF!,#REF!)</f>
        <v>#REF!</v>
      </c>
      <c r="DY17" s="127" t="e">
        <f>SUM(#REF!,#REF!,#REF!,#REF!)</f>
        <v>#REF!</v>
      </c>
      <c r="DZ17" s="127" t="e">
        <f>SUM(#REF!,#REF!,#REF!,#REF!)</f>
        <v>#REF!</v>
      </c>
      <c r="EA17" s="127" t="e">
        <f>SUM(#REF!,#REF!,#REF!,#REF!)</f>
        <v>#REF!</v>
      </c>
      <c r="EB17" s="127" t="e">
        <f>SUM(#REF!,#REF!,#REF!,#REF!)</f>
        <v>#REF!</v>
      </c>
      <c r="EC17" s="127" t="e">
        <f>SUM(#REF!,#REF!,#REF!,#REF!)</f>
        <v>#REF!</v>
      </c>
      <c r="ED17" s="127" t="e">
        <f>SUM(#REF!,#REF!,#REF!,#REF!)</f>
        <v>#REF!</v>
      </c>
      <c r="EE17" s="127" t="e">
        <f>SUM(#REF!,#REF!,#REF!,#REF!)</f>
        <v>#REF!</v>
      </c>
      <c r="EF17" s="127" t="e">
        <f>SUM(#REF!,#REF!,#REF!,#REF!)</f>
        <v>#REF!</v>
      </c>
      <c r="EG17" s="127" t="e">
        <f>SUM(#REF!,#REF!,#REF!,#REF!)</f>
        <v>#REF!</v>
      </c>
      <c r="EH17" s="127" t="e">
        <f>SUM(#REF!,#REF!,#REF!,#REF!)</f>
        <v>#REF!</v>
      </c>
      <c r="EI17" s="127" t="e">
        <f>SUM(#REF!,#REF!,#REF!,#REF!)</f>
        <v>#REF!</v>
      </c>
      <c r="EJ17" s="127" t="e">
        <f>SUM(#REF!,#REF!,#REF!,#REF!)</f>
        <v>#REF!</v>
      </c>
      <c r="EK17" s="127" t="e">
        <f>SUM(#REF!,#REF!,#REF!,#REF!)</f>
        <v>#REF!</v>
      </c>
      <c r="EL17" s="127" t="e">
        <f>SUM(#REF!,#REF!,#REF!,#REF!)</f>
        <v>#REF!</v>
      </c>
      <c r="EM17" s="127" t="e">
        <f>SUM(#REF!,#REF!,#REF!,#REF!)</f>
        <v>#REF!</v>
      </c>
      <c r="EN17" s="127" t="e">
        <f>SUM(#REF!,#REF!,#REF!,#REF!)</f>
        <v>#REF!</v>
      </c>
      <c r="EO17" s="127" t="e">
        <f>SUM(#REF!,#REF!,#REF!,#REF!)</f>
        <v>#REF!</v>
      </c>
      <c r="EP17" s="127" t="e">
        <f>SUM(#REF!,#REF!,#REF!,#REF!)</f>
        <v>#REF!</v>
      </c>
      <c r="EQ17" s="127" t="e">
        <f>SUM(#REF!,#REF!,#REF!,#REF!)</f>
        <v>#REF!</v>
      </c>
      <c r="ER17" s="127" t="e">
        <f>SUM(#REF!,#REF!,#REF!,#REF!)</f>
        <v>#REF!</v>
      </c>
      <c r="ES17" s="127" t="e">
        <f>SUM(#REF!,#REF!,#REF!,#REF!)</f>
        <v>#REF!</v>
      </c>
      <c r="ET17" s="127" t="e">
        <f>SUM(#REF!,#REF!,#REF!,#REF!)</f>
        <v>#REF!</v>
      </c>
      <c r="EU17" s="127" t="e">
        <f>SUM(#REF!,#REF!,#REF!,#REF!)</f>
        <v>#REF!</v>
      </c>
      <c r="EV17" s="127" t="e">
        <f>SUM(#REF!,#REF!,#REF!,#REF!)</f>
        <v>#REF!</v>
      </c>
      <c r="EW17" s="127" t="e">
        <f>SUM(#REF!,#REF!,#REF!,#REF!)</f>
        <v>#REF!</v>
      </c>
      <c r="EX17" s="127" t="e">
        <f>SUM(#REF!,#REF!,#REF!,#REF!)</f>
        <v>#REF!</v>
      </c>
      <c r="EY17" s="127" t="e">
        <f>SUM(#REF!,#REF!,#REF!,#REF!)</f>
        <v>#REF!</v>
      </c>
      <c r="EZ17" s="127" t="e">
        <f>SUM(#REF!,#REF!,#REF!,#REF!)</f>
        <v>#REF!</v>
      </c>
      <c r="FA17" s="127" t="e">
        <f>SUM(#REF!,#REF!,#REF!,#REF!)</f>
        <v>#REF!</v>
      </c>
      <c r="FB17" s="127" t="e">
        <f>SUM(#REF!,#REF!,#REF!,#REF!)</f>
        <v>#REF!</v>
      </c>
      <c r="FC17" s="127" t="e">
        <f>SUM(#REF!,#REF!,#REF!,#REF!)</f>
        <v>#REF!</v>
      </c>
      <c r="FD17" s="127" t="e">
        <f>SUM(#REF!,#REF!,#REF!,#REF!)</f>
        <v>#REF!</v>
      </c>
      <c r="FE17" s="127" t="e">
        <f>SUM(#REF!,#REF!,#REF!,#REF!)</f>
        <v>#REF!</v>
      </c>
      <c r="FF17" s="127" t="e">
        <f>SUM(#REF!,#REF!,#REF!,#REF!)</f>
        <v>#REF!</v>
      </c>
      <c r="FG17" s="127" t="e">
        <f>SUM(#REF!,#REF!,#REF!,#REF!)</f>
        <v>#REF!</v>
      </c>
      <c r="FH17" s="127" t="e">
        <f>SUM(#REF!,#REF!,#REF!,#REF!)</f>
        <v>#REF!</v>
      </c>
      <c r="FI17" s="127" t="e">
        <f>SUM(#REF!,#REF!,#REF!,#REF!)</f>
        <v>#REF!</v>
      </c>
      <c r="FJ17" s="127" t="e">
        <f>SUM(#REF!,#REF!,#REF!,#REF!)</f>
        <v>#REF!</v>
      </c>
      <c r="FK17" s="127" t="e">
        <f>SUM(#REF!,#REF!,#REF!,#REF!)</f>
        <v>#REF!</v>
      </c>
      <c r="FL17" s="127" t="e">
        <f>SUM(#REF!,#REF!,#REF!,#REF!)</f>
        <v>#REF!</v>
      </c>
      <c r="FM17" s="128"/>
      <c r="FO17" s="6" t="e">
        <f>SUM(DO17:FL17)/$C$5</f>
        <v>#REF!</v>
      </c>
    </row>
    <row r="18" spans="2:171" ht="15" x14ac:dyDescent="0.25">
      <c r="B18" s="222" t="s">
        <v>69</v>
      </c>
      <c r="C18" s="223"/>
      <c r="D18" s="223"/>
      <c r="E18" s="223"/>
      <c r="F18" s="137"/>
      <c r="G18" s="137"/>
      <c r="H18" s="137"/>
      <c r="I18" s="147"/>
      <c r="J18" s="147"/>
      <c r="K18" s="148">
        <f>'Skovlandbrug '!D16</f>
        <v>500</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4" t="s">
        <v>18</v>
      </c>
      <c r="BO18" s="6" t="e">
        <f>BO17</f>
        <v>#REF!</v>
      </c>
      <c r="BP18" s="6" t="e">
        <f>BP17+BO18</f>
        <v>#REF!</v>
      </c>
      <c r="BQ18" s="6" t="e">
        <f t="shared" ref="BQ18:DL18" si="3">BQ17+BP18</f>
        <v>#REF!</v>
      </c>
      <c r="BR18" s="6" t="e">
        <f t="shared" si="3"/>
        <v>#REF!</v>
      </c>
      <c r="BS18" s="6" t="e">
        <f t="shared" si="3"/>
        <v>#REF!</v>
      </c>
      <c r="BT18" s="6" t="e">
        <f t="shared" si="3"/>
        <v>#REF!</v>
      </c>
      <c r="BU18" s="6" t="e">
        <f t="shared" si="3"/>
        <v>#REF!</v>
      </c>
      <c r="BV18" s="6" t="e">
        <f t="shared" si="3"/>
        <v>#REF!</v>
      </c>
      <c r="BW18" s="6" t="e">
        <f t="shared" si="3"/>
        <v>#REF!</v>
      </c>
      <c r="BX18" s="6" t="e">
        <f t="shared" si="3"/>
        <v>#REF!</v>
      </c>
      <c r="BY18" s="6" t="e">
        <f t="shared" si="3"/>
        <v>#REF!</v>
      </c>
      <c r="BZ18" s="6" t="e">
        <f t="shared" si="3"/>
        <v>#REF!</v>
      </c>
      <c r="CA18" s="6" t="e">
        <f t="shared" si="3"/>
        <v>#REF!</v>
      </c>
      <c r="CB18" s="6" t="e">
        <f t="shared" si="3"/>
        <v>#REF!</v>
      </c>
      <c r="CC18" s="6" t="e">
        <f t="shared" si="3"/>
        <v>#REF!</v>
      </c>
      <c r="CD18" s="6" t="e">
        <f t="shared" si="3"/>
        <v>#REF!</v>
      </c>
      <c r="CE18" s="6" t="e">
        <f t="shared" si="3"/>
        <v>#REF!</v>
      </c>
      <c r="CF18" s="6" t="e">
        <f t="shared" si="3"/>
        <v>#REF!</v>
      </c>
      <c r="CG18" s="6" t="e">
        <f t="shared" si="3"/>
        <v>#REF!</v>
      </c>
      <c r="CH18" s="6" t="e">
        <f t="shared" si="3"/>
        <v>#REF!</v>
      </c>
      <c r="CI18" s="6" t="e">
        <f t="shared" si="3"/>
        <v>#REF!</v>
      </c>
      <c r="CJ18" s="6" t="e">
        <f t="shared" si="3"/>
        <v>#REF!</v>
      </c>
      <c r="CK18" s="6" t="e">
        <f t="shared" si="3"/>
        <v>#REF!</v>
      </c>
      <c r="CL18" s="6" t="e">
        <f t="shared" si="3"/>
        <v>#REF!</v>
      </c>
      <c r="CM18" s="6" t="e">
        <f t="shared" si="3"/>
        <v>#REF!</v>
      </c>
      <c r="CN18" s="6" t="e">
        <f t="shared" si="3"/>
        <v>#REF!</v>
      </c>
      <c r="CO18" s="6" t="e">
        <f t="shared" si="3"/>
        <v>#REF!</v>
      </c>
      <c r="CP18" s="6" t="e">
        <f t="shared" si="3"/>
        <v>#REF!</v>
      </c>
      <c r="CQ18" s="6" t="e">
        <f t="shared" si="3"/>
        <v>#REF!</v>
      </c>
      <c r="CR18" s="6" t="e">
        <f t="shared" si="3"/>
        <v>#REF!</v>
      </c>
      <c r="CS18" s="6" t="e">
        <f t="shared" si="3"/>
        <v>#REF!</v>
      </c>
      <c r="CT18" s="6" t="e">
        <f t="shared" si="3"/>
        <v>#REF!</v>
      </c>
      <c r="CU18" s="6" t="e">
        <f t="shared" si="3"/>
        <v>#REF!</v>
      </c>
      <c r="CV18" s="6" t="e">
        <f t="shared" si="3"/>
        <v>#REF!</v>
      </c>
      <c r="CW18" s="6" t="e">
        <f t="shared" si="3"/>
        <v>#REF!</v>
      </c>
      <c r="CX18" s="6" t="e">
        <f t="shared" si="3"/>
        <v>#REF!</v>
      </c>
      <c r="CY18" s="6" t="e">
        <f t="shared" si="3"/>
        <v>#REF!</v>
      </c>
      <c r="CZ18" s="6" t="e">
        <f t="shared" si="3"/>
        <v>#REF!</v>
      </c>
      <c r="DA18" s="6" t="e">
        <f t="shared" si="3"/>
        <v>#REF!</v>
      </c>
      <c r="DB18" s="6" t="e">
        <f t="shared" si="3"/>
        <v>#REF!</v>
      </c>
      <c r="DC18" s="6" t="e">
        <f t="shared" si="3"/>
        <v>#REF!</v>
      </c>
      <c r="DD18" s="6" t="e">
        <f t="shared" si="3"/>
        <v>#REF!</v>
      </c>
      <c r="DE18" s="6" t="e">
        <f t="shared" si="3"/>
        <v>#REF!</v>
      </c>
      <c r="DF18" s="6" t="e">
        <f t="shared" si="3"/>
        <v>#REF!</v>
      </c>
      <c r="DG18" s="6" t="e">
        <f t="shared" si="3"/>
        <v>#REF!</v>
      </c>
      <c r="DH18" s="6" t="e">
        <f t="shared" si="3"/>
        <v>#REF!</v>
      </c>
      <c r="DI18" s="6" t="e">
        <f t="shared" si="3"/>
        <v>#REF!</v>
      </c>
      <c r="DJ18" s="6" t="e">
        <f t="shared" si="3"/>
        <v>#REF!</v>
      </c>
      <c r="DK18" s="6" t="e">
        <f t="shared" si="3"/>
        <v>#REF!</v>
      </c>
      <c r="DL18" s="6" t="e">
        <f t="shared" si="3"/>
        <v>#REF!</v>
      </c>
      <c r="DN18" s="3" t="s">
        <v>20</v>
      </c>
      <c r="DO18" s="127" t="e">
        <f>BO18*(1+$C$8)^-BO$16</f>
        <v>#REF!</v>
      </c>
      <c r="DP18" s="127" t="e">
        <f>DP17+DO18</f>
        <v>#REF!</v>
      </c>
      <c r="DQ18" s="127" t="e">
        <f t="shared" ref="DQ18:FL18" si="4">DQ17+DP18</f>
        <v>#REF!</v>
      </c>
      <c r="DR18" s="127" t="e">
        <f t="shared" si="4"/>
        <v>#REF!</v>
      </c>
      <c r="DS18" s="127" t="e">
        <f t="shared" si="4"/>
        <v>#REF!</v>
      </c>
      <c r="DT18" s="127" t="e">
        <f t="shared" si="4"/>
        <v>#REF!</v>
      </c>
      <c r="DU18" s="127" t="e">
        <f t="shared" si="4"/>
        <v>#REF!</v>
      </c>
      <c r="DV18" s="127" t="e">
        <f t="shared" si="4"/>
        <v>#REF!</v>
      </c>
      <c r="DW18" s="127" t="e">
        <f t="shared" si="4"/>
        <v>#REF!</v>
      </c>
      <c r="DX18" s="127" t="e">
        <f t="shared" si="4"/>
        <v>#REF!</v>
      </c>
      <c r="DY18" s="127" t="e">
        <f t="shared" si="4"/>
        <v>#REF!</v>
      </c>
      <c r="DZ18" s="127" t="e">
        <f t="shared" si="4"/>
        <v>#REF!</v>
      </c>
      <c r="EA18" s="127" t="e">
        <f t="shared" si="4"/>
        <v>#REF!</v>
      </c>
      <c r="EB18" s="127" t="e">
        <f t="shared" si="4"/>
        <v>#REF!</v>
      </c>
      <c r="EC18" s="127" t="e">
        <f t="shared" si="4"/>
        <v>#REF!</v>
      </c>
      <c r="ED18" s="127" t="e">
        <f t="shared" si="4"/>
        <v>#REF!</v>
      </c>
      <c r="EE18" s="127" t="e">
        <f t="shared" si="4"/>
        <v>#REF!</v>
      </c>
      <c r="EF18" s="127" t="e">
        <f t="shared" si="4"/>
        <v>#REF!</v>
      </c>
      <c r="EG18" s="127" t="e">
        <f t="shared" si="4"/>
        <v>#REF!</v>
      </c>
      <c r="EH18" s="127" t="e">
        <f t="shared" si="4"/>
        <v>#REF!</v>
      </c>
      <c r="EI18" s="127" t="e">
        <f t="shared" si="4"/>
        <v>#REF!</v>
      </c>
      <c r="EJ18" s="127" t="e">
        <f t="shared" si="4"/>
        <v>#REF!</v>
      </c>
      <c r="EK18" s="127" t="e">
        <f t="shared" si="4"/>
        <v>#REF!</v>
      </c>
      <c r="EL18" s="127" t="e">
        <f t="shared" si="4"/>
        <v>#REF!</v>
      </c>
      <c r="EM18" s="127" t="e">
        <f t="shared" si="4"/>
        <v>#REF!</v>
      </c>
      <c r="EN18" s="127" t="e">
        <f t="shared" si="4"/>
        <v>#REF!</v>
      </c>
      <c r="EO18" s="127" t="e">
        <f t="shared" si="4"/>
        <v>#REF!</v>
      </c>
      <c r="EP18" s="127" t="e">
        <f t="shared" si="4"/>
        <v>#REF!</v>
      </c>
      <c r="EQ18" s="127" t="e">
        <f t="shared" si="4"/>
        <v>#REF!</v>
      </c>
      <c r="ER18" s="127" t="e">
        <f t="shared" si="4"/>
        <v>#REF!</v>
      </c>
      <c r="ES18" s="127" t="e">
        <f t="shared" si="4"/>
        <v>#REF!</v>
      </c>
      <c r="ET18" s="127" t="e">
        <f t="shared" si="4"/>
        <v>#REF!</v>
      </c>
      <c r="EU18" s="127" t="e">
        <f t="shared" si="4"/>
        <v>#REF!</v>
      </c>
      <c r="EV18" s="127" t="e">
        <f t="shared" si="4"/>
        <v>#REF!</v>
      </c>
      <c r="EW18" s="127" t="e">
        <f t="shared" si="4"/>
        <v>#REF!</v>
      </c>
      <c r="EX18" s="127" t="e">
        <f t="shared" si="4"/>
        <v>#REF!</v>
      </c>
      <c r="EY18" s="127" t="e">
        <f t="shared" si="4"/>
        <v>#REF!</v>
      </c>
      <c r="EZ18" s="127" t="e">
        <f t="shared" si="4"/>
        <v>#REF!</v>
      </c>
      <c r="FA18" s="127" t="e">
        <f t="shared" si="4"/>
        <v>#REF!</v>
      </c>
      <c r="FB18" s="127" t="e">
        <f t="shared" si="4"/>
        <v>#REF!</v>
      </c>
      <c r="FC18" s="127" t="e">
        <f t="shared" si="4"/>
        <v>#REF!</v>
      </c>
      <c r="FD18" s="127" t="e">
        <f t="shared" si="4"/>
        <v>#REF!</v>
      </c>
      <c r="FE18" s="127" t="e">
        <f t="shared" si="4"/>
        <v>#REF!</v>
      </c>
      <c r="FF18" s="127" t="e">
        <f t="shared" si="4"/>
        <v>#REF!</v>
      </c>
      <c r="FG18" s="127" t="e">
        <f t="shared" si="4"/>
        <v>#REF!</v>
      </c>
      <c r="FH18" s="127" t="e">
        <f t="shared" si="4"/>
        <v>#REF!</v>
      </c>
      <c r="FI18" s="127" t="e">
        <f t="shared" si="4"/>
        <v>#REF!</v>
      </c>
      <c r="FJ18" s="127" t="e">
        <f t="shared" si="4"/>
        <v>#REF!</v>
      </c>
      <c r="FK18" s="127" t="e">
        <f t="shared" si="4"/>
        <v>#REF!</v>
      </c>
      <c r="FL18" s="127" t="e">
        <f t="shared" si="4"/>
        <v>#REF!</v>
      </c>
      <c r="FO18" s="129" t="e">
        <f>FL18/#REF!</f>
        <v>#REF!</v>
      </c>
    </row>
    <row r="19" spans="2:171" ht="15" x14ac:dyDescent="0.25">
      <c r="B19" s="224" t="s">
        <v>68</v>
      </c>
      <c r="C19" s="225"/>
      <c r="D19" s="225"/>
      <c r="E19" s="225"/>
      <c r="F19" s="149"/>
      <c r="G19" s="149"/>
      <c r="H19" s="149"/>
      <c r="I19" s="149"/>
      <c r="J19" s="149"/>
      <c r="K19" s="150">
        <f>FO22</f>
        <v>316.84240060500139</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2:171" x14ac:dyDescent="0.2">
      <c r="B20" s="132"/>
      <c r="C20" s="132"/>
      <c r="D20" s="132"/>
      <c r="E20" s="132"/>
      <c r="F20" s="132"/>
      <c r="G20" s="132"/>
      <c r="H20" s="132"/>
      <c r="I20" s="132"/>
      <c r="J20" s="151"/>
      <c r="K20" s="151"/>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4" t="s">
        <v>65</v>
      </c>
      <c r="BO20" s="6" t="e">
        <f>SUM(BO17:DL17)/$C$5</f>
        <v>#REF!</v>
      </c>
      <c r="BP20" s="6" t="e">
        <f>BO20</f>
        <v>#REF!</v>
      </c>
      <c r="BQ20" s="6" t="e">
        <f t="shared" ref="BQ20:DK20" si="5">BP20</f>
        <v>#REF!</v>
      </c>
      <c r="BR20" s="6" t="e">
        <f t="shared" si="5"/>
        <v>#REF!</v>
      </c>
      <c r="BS20" s="6" t="e">
        <f t="shared" si="5"/>
        <v>#REF!</v>
      </c>
      <c r="BT20" s="6" t="e">
        <f t="shared" si="5"/>
        <v>#REF!</v>
      </c>
      <c r="BU20" s="6" t="e">
        <f t="shared" si="5"/>
        <v>#REF!</v>
      </c>
      <c r="BV20" s="6" t="e">
        <f t="shared" si="5"/>
        <v>#REF!</v>
      </c>
      <c r="BW20" s="6" t="e">
        <f t="shared" si="5"/>
        <v>#REF!</v>
      </c>
      <c r="BX20" s="6" t="e">
        <f t="shared" si="5"/>
        <v>#REF!</v>
      </c>
      <c r="BY20" s="6" t="e">
        <f t="shared" si="5"/>
        <v>#REF!</v>
      </c>
      <c r="BZ20" s="6" t="e">
        <f t="shared" si="5"/>
        <v>#REF!</v>
      </c>
      <c r="CA20" s="6" t="e">
        <f t="shared" si="5"/>
        <v>#REF!</v>
      </c>
      <c r="CB20" s="6" t="e">
        <f t="shared" si="5"/>
        <v>#REF!</v>
      </c>
      <c r="CC20" s="6" t="e">
        <f t="shared" si="5"/>
        <v>#REF!</v>
      </c>
      <c r="CD20" s="6" t="e">
        <f t="shared" si="5"/>
        <v>#REF!</v>
      </c>
      <c r="CE20" s="6" t="e">
        <f t="shared" si="5"/>
        <v>#REF!</v>
      </c>
      <c r="CF20" s="6" t="e">
        <f t="shared" si="5"/>
        <v>#REF!</v>
      </c>
      <c r="CG20" s="6" t="e">
        <f t="shared" si="5"/>
        <v>#REF!</v>
      </c>
      <c r="CH20" s="6" t="e">
        <f t="shared" si="5"/>
        <v>#REF!</v>
      </c>
      <c r="CI20" s="6" t="e">
        <f t="shared" si="5"/>
        <v>#REF!</v>
      </c>
      <c r="CJ20" s="6" t="e">
        <f t="shared" si="5"/>
        <v>#REF!</v>
      </c>
      <c r="CK20" s="6" t="e">
        <f t="shared" si="5"/>
        <v>#REF!</v>
      </c>
      <c r="CL20" s="6" t="e">
        <f t="shared" si="5"/>
        <v>#REF!</v>
      </c>
      <c r="CM20" s="6" t="e">
        <f t="shared" si="5"/>
        <v>#REF!</v>
      </c>
      <c r="CN20" s="6" t="e">
        <f t="shared" si="5"/>
        <v>#REF!</v>
      </c>
      <c r="CO20" s="6" t="e">
        <f t="shared" si="5"/>
        <v>#REF!</v>
      </c>
      <c r="CP20" s="6" t="e">
        <f t="shared" si="5"/>
        <v>#REF!</v>
      </c>
      <c r="CQ20" s="6" t="e">
        <f t="shared" si="5"/>
        <v>#REF!</v>
      </c>
      <c r="CR20" s="6" t="e">
        <f t="shared" si="5"/>
        <v>#REF!</v>
      </c>
      <c r="CS20" s="6" t="e">
        <f t="shared" si="5"/>
        <v>#REF!</v>
      </c>
      <c r="CT20" s="6" t="e">
        <f t="shared" si="5"/>
        <v>#REF!</v>
      </c>
      <c r="CU20" s="6" t="e">
        <f t="shared" si="5"/>
        <v>#REF!</v>
      </c>
      <c r="CV20" s="6" t="e">
        <f t="shared" si="5"/>
        <v>#REF!</v>
      </c>
      <c r="CW20" s="6" t="e">
        <f t="shared" si="5"/>
        <v>#REF!</v>
      </c>
      <c r="CX20" s="6" t="e">
        <f t="shared" si="5"/>
        <v>#REF!</v>
      </c>
      <c r="CY20" s="6" t="e">
        <f t="shared" si="5"/>
        <v>#REF!</v>
      </c>
      <c r="CZ20" s="6" t="e">
        <f t="shared" si="5"/>
        <v>#REF!</v>
      </c>
      <c r="DA20" s="6" t="e">
        <f t="shared" si="5"/>
        <v>#REF!</v>
      </c>
      <c r="DB20" s="6" t="e">
        <f t="shared" si="5"/>
        <v>#REF!</v>
      </c>
      <c r="DC20" s="6" t="e">
        <f t="shared" si="5"/>
        <v>#REF!</v>
      </c>
      <c r="DD20" s="6" t="e">
        <f t="shared" si="5"/>
        <v>#REF!</v>
      </c>
      <c r="DE20" s="6" t="e">
        <f t="shared" si="5"/>
        <v>#REF!</v>
      </c>
      <c r="DF20" s="6" t="e">
        <f t="shared" si="5"/>
        <v>#REF!</v>
      </c>
      <c r="DG20" s="6" t="e">
        <f t="shared" si="5"/>
        <v>#REF!</v>
      </c>
      <c r="DH20" s="6" t="e">
        <f t="shared" si="5"/>
        <v>#REF!</v>
      </c>
      <c r="DI20" s="6" t="e">
        <f t="shared" si="5"/>
        <v>#REF!</v>
      </c>
      <c r="DJ20" s="6" t="e">
        <f t="shared" si="5"/>
        <v>#REF!</v>
      </c>
      <c r="DK20" s="6" t="e">
        <f t="shared" si="5"/>
        <v>#REF!</v>
      </c>
      <c r="DL20" s="6" t="e">
        <f>DK20</f>
        <v>#REF!</v>
      </c>
      <c r="DN20" s="3" t="s">
        <v>66</v>
      </c>
      <c r="DO20" s="40" t="e">
        <f t="shared" ref="DO20:FL20" si="6">$FO$20</f>
        <v>#REF!</v>
      </c>
      <c r="DP20" s="40" t="e">
        <f t="shared" si="6"/>
        <v>#REF!</v>
      </c>
      <c r="DQ20" s="40" t="e">
        <f t="shared" si="6"/>
        <v>#REF!</v>
      </c>
      <c r="DR20" s="40" t="e">
        <f t="shared" si="6"/>
        <v>#REF!</v>
      </c>
      <c r="DS20" s="40" t="e">
        <f t="shared" si="6"/>
        <v>#REF!</v>
      </c>
      <c r="DT20" s="40" t="e">
        <f t="shared" si="6"/>
        <v>#REF!</v>
      </c>
      <c r="DU20" s="40" t="e">
        <f t="shared" si="6"/>
        <v>#REF!</v>
      </c>
      <c r="DV20" s="40" t="e">
        <f t="shared" si="6"/>
        <v>#REF!</v>
      </c>
      <c r="DW20" s="40" t="e">
        <f t="shared" si="6"/>
        <v>#REF!</v>
      </c>
      <c r="DX20" s="40" t="e">
        <f t="shared" si="6"/>
        <v>#REF!</v>
      </c>
      <c r="DY20" s="40" t="e">
        <f t="shared" si="6"/>
        <v>#REF!</v>
      </c>
      <c r="DZ20" s="40" t="e">
        <f t="shared" si="6"/>
        <v>#REF!</v>
      </c>
      <c r="EA20" s="40" t="e">
        <f t="shared" si="6"/>
        <v>#REF!</v>
      </c>
      <c r="EB20" s="40" t="e">
        <f t="shared" si="6"/>
        <v>#REF!</v>
      </c>
      <c r="EC20" s="40" t="e">
        <f t="shared" si="6"/>
        <v>#REF!</v>
      </c>
      <c r="ED20" s="40" t="e">
        <f t="shared" si="6"/>
        <v>#REF!</v>
      </c>
      <c r="EE20" s="40" t="e">
        <f t="shared" si="6"/>
        <v>#REF!</v>
      </c>
      <c r="EF20" s="40" t="e">
        <f t="shared" si="6"/>
        <v>#REF!</v>
      </c>
      <c r="EG20" s="40" t="e">
        <f t="shared" si="6"/>
        <v>#REF!</v>
      </c>
      <c r="EH20" s="40" t="e">
        <f t="shared" si="6"/>
        <v>#REF!</v>
      </c>
      <c r="EI20" s="40" t="e">
        <f t="shared" si="6"/>
        <v>#REF!</v>
      </c>
      <c r="EJ20" s="40" t="e">
        <f t="shared" si="6"/>
        <v>#REF!</v>
      </c>
      <c r="EK20" s="40" t="e">
        <f t="shared" si="6"/>
        <v>#REF!</v>
      </c>
      <c r="EL20" s="40" t="e">
        <f t="shared" si="6"/>
        <v>#REF!</v>
      </c>
      <c r="EM20" s="40" t="e">
        <f t="shared" si="6"/>
        <v>#REF!</v>
      </c>
      <c r="EN20" s="40" t="e">
        <f t="shared" si="6"/>
        <v>#REF!</v>
      </c>
      <c r="EO20" s="40" t="e">
        <f t="shared" si="6"/>
        <v>#REF!</v>
      </c>
      <c r="EP20" s="40" t="e">
        <f t="shared" si="6"/>
        <v>#REF!</v>
      </c>
      <c r="EQ20" s="40" t="e">
        <f t="shared" si="6"/>
        <v>#REF!</v>
      </c>
      <c r="ER20" s="40" t="e">
        <f t="shared" si="6"/>
        <v>#REF!</v>
      </c>
      <c r="ES20" s="40" t="e">
        <f t="shared" si="6"/>
        <v>#REF!</v>
      </c>
      <c r="ET20" s="40" t="e">
        <f t="shared" si="6"/>
        <v>#REF!</v>
      </c>
      <c r="EU20" s="40" t="e">
        <f t="shared" si="6"/>
        <v>#REF!</v>
      </c>
      <c r="EV20" s="40" t="e">
        <f t="shared" si="6"/>
        <v>#REF!</v>
      </c>
      <c r="EW20" s="40" t="e">
        <f t="shared" si="6"/>
        <v>#REF!</v>
      </c>
      <c r="EX20" s="40" t="e">
        <f t="shared" si="6"/>
        <v>#REF!</v>
      </c>
      <c r="EY20" s="40" t="e">
        <f t="shared" si="6"/>
        <v>#REF!</v>
      </c>
      <c r="EZ20" s="40" t="e">
        <f t="shared" si="6"/>
        <v>#REF!</v>
      </c>
      <c r="FA20" s="40" t="e">
        <f t="shared" si="6"/>
        <v>#REF!</v>
      </c>
      <c r="FB20" s="40" t="e">
        <f t="shared" si="6"/>
        <v>#REF!</v>
      </c>
      <c r="FC20" s="40" t="e">
        <f t="shared" si="6"/>
        <v>#REF!</v>
      </c>
      <c r="FD20" s="40" t="e">
        <f t="shared" si="6"/>
        <v>#REF!</v>
      </c>
      <c r="FE20" s="40" t="e">
        <f t="shared" si="6"/>
        <v>#REF!</v>
      </c>
      <c r="FF20" s="40" t="e">
        <f t="shared" si="6"/>
        <v>#REF!</v>
      </c>
      <c r="FG20" s="40" t="e">
        <f t="shared" si="6"/>
        <v>#REF!</v>
      </c>
      <c r="FH20" s="40" t="e">
        <f t="shared" si="6"/>
        <v>#REF!</v>
      </c>
      <c r="FI20" s="40" t="e">
        <f t="shared" si="6"/>
        <v>#REF!</v>
      </c>
      <c r="FJ20" s="40" t="e">
        <f t="shared" si="6"/>
        <v>#REF!</v>
      </c>
      <c r="FK20" s="40" t="e">
        <f t="shared" si="6"/>
        <v>#REF!</v>
      </c>
      <c r="FL20" s="40" t="e">
        <f t="shared" si="6"/>
        <v>#REF!</v>
      </c>
      <c r="FO20" s="6" t="e">
        <f>SUM(#REF!)</f>
        <v>#REF!</v>
      </c>
    </row>
    <row r="21" spans="2:171" ht="15" x14ac:dyDescent="0.25">
      <c r="B21" s="132"/>
      <c r="C21" s="132"/>
      <c r="D21" s="152"/>
      <c r="E21" s="132"/>
      <c r="F21" s="132"/>
      <c r="G21" s="132"/>
      <c r="H21" s="132"/>
      <c r="I21" s="132"/>
      <c r="J21" s="151"/>
      <c r="K21" s="151"/>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3" t="s">
        <v>78</v>
      </c>
      <c r="BO21" s="8" t="e">
        <f>BO17</f>
        <v>#REF!</v>
      </c>
      <c r="BP21" s="8" t="e">
        <f>AVERAGE($BO$17:BP17)</f>
        <v>#REF!</v>
      </c>
      <c r="BQ21" s="8" t="e">
        <f>AVERAGE($BO$17:BQ17)</f>
        <v>#REF!</v>
      </c>
      <c r="BR21" s="8" t="e">
        <f>AVERAGE($BO$17:BR17)</f>
        <v>#REF!</v>
      </c>
      <c r="BS21" s="8" t="e">
        <f>AVERAGE($BO$17:BS17)</f>
        <v>#REF!</v>
      </c>
      <c r="BT21" s="8" t="e">
        <f>AVERAGE($BO$17:BT17)</f>
        <v>#REF!</v>
      </c>
      <c r="BU21" s="8" t="e">
        <f>AVERAGE($BO$17:BU17)</f>
        <v>#REF!</v>
      </c>
      <c r="BV21" s="8" t="e">
        <f>AVERAGE($BO$17:BV17)</f>
        <v>#REF!</v>
      </c>
      <c r="BW21" s="8" t="e">
        <f>AVERAGE($BO$17:BW17)</f>
        <v>#REF!</v>
      </c>
      <c r="BX21" s="8" t="e">
        <f>AVERAGE($BO$17:BX17)</f>
        <v>#REF!</v>
      </c>
      <c r="BY21" s="8" t="e">
        <f>AVERAGE($BO$17:BY17)</f>
        <v>#REF!</v>
      </c>
      <c r="BZ21" s="8" t="e">
        <f>AVERAGE($BO$17:BZ17)</f>
        <v>#REF!</v>
      </c>
      <c r="CA21" s="8" t="e">
        <f>AVERAGE($BO$17:CA17)</f>
        <v>#REF!</v>
      </c>
      <c r="CB21" s="8" t="e">
        <f>AVERAGE($BO$17:CB17)</f>
        <v>#REF!</v>
      </c>
      <c r="CC21" s="8" t="e">
        <f>AVERAGE($BO$17:CC17)</f>
        <v>#REF!</v>
      </c>
      <c r="CD21" s="8" t="e">
        <f>AVERAGE($BO$17:CD17)</f>
        <v>#REF!</v>
      </c>
      <c r="CE21" s="8" t="e">
        <f>AVERAGE($BO$17:CE17)</f>
        <v>#REF!</v>
      </c>
      <c r="CF21" s="8" t="e">
        <f>AVERAGE($BO$17:CF17)</f>
        <v>#REF!</v>
      </c>
      <c r="CG21" s="8" t="e">
        <f>AVERAGE($BO$17:CG17)</f>
        <v>#REF!</v>
      </c>
      <c r="CH21" s="8" t="e">
        <f>AVERAGE($BO$17:CH17)</f>
        <v>#REF!</v>
      </c>
      <c r="CI21" s="8" t="e">
        <f>AVERAGE($BO$17:CI17)</f>
        <v>#REF!</v>
      </c>
      <c r="CJ21" s="8" t="e">
        <f>AVERAGE($BO$17:CJ17)</f>
        <v>#REF!</v>
      </c>
      <c r="CK21" s="8" t="e">
        <f>AVERAGE($BO$17:CK17)</f>
        <v>#REF!</v>
      </c>
      <c r="CL21" s="8" t="e">
        <f>AVERAGE($BO$17:CL17)</f>
        <v>#REF!</v>
      </c>
      <c r="CM21" s="8" t="e">
        <f>AVERAGE($BO$17:CM17)</f>
        <v>#REF!</v>
      </c>
      <c r="CN21" s="8" t="e">
        <f>AVERAGE($BO$17:CN17)</f>
        <v>#REF!</v>
      </c>
      <c r="CO21" s="8" t="e">
        <f>AVERAGE($BO$17:CO17)</f>
        <v>#REF!</v>
      </c>
      <c r="CP21" s="8" t="e">
        <f>AVERAGE($BO$17:CP17)</f>
        <v>#REF!</v>
      </c>
      <c r="CQ21" s="8" t="e">
        <f>AVERAGE($BO$17:CQ17)</f>
        <v>#REF!</v>
      </c>
      <c r="CR21" s="8" t="e">
        <f>AVERAGE($BO$17:CR17)</f>
        <v>#REF!</v>
      </c>
      <c r="CS21" s="8" t="e">
        <f>AVERAGE($BO$17:CS17)</f>
        <v>#REF!</v>
      </c>
      <c r="CT21" s="8" t="e">
        <f>AVERAGE($BO$17:CT17)</f>
        <v>#REF!</v>
      </c>
      <c r="CU21" s="8" t="e">
        <f>AVERAGE($BO$17:CU17)</f>
        <v>#REF!</v>
      </c>
      <c r="CV21" s="8" t="e">
        <f>AVERAGE($BO$17:CV17)</f>
        <v>#REF!</v>
      </c>
      <c r="CW21" s="8" t="e">
        <f>AVERAGE($BO$17:CW17)</f>
        <v>#REF!</v>
      </c>
      <c r="CX21" s="8" t="e">
        <f>AVERAGE($BO$17:CX17)</f>
        <v>#REF!</v>
      </c>
      <c r="CY21" s="8" t="e">
        <f>AVERAGE($BO$17:CY17)</f>
        <v>#REF!</v>
      </c>
      <c r="CZ21" s="8" t="e">
        <f>AVERAGE($BO$17:CZ17)</f>
        <v>#REF!</v>
      </c>
      <c r="DA21" s="8" t="e">
        <f>AVERAGE($BO$17:DA17)</f>
        <v>#REF!</v>
      </c>
      <c r="DB21" s="8" t="e">
        <f>AVERAGE($BO$17:DB17)</f>
        <v>#REF!</v>
      </c>
      <c r="DC21" s="8" t="e">
        <f>AVERAGE($BO$17:DC17)</f>
        <v>#REF!</v>
      </c>
      <c r="DD21" s="8" t="e">
        <f>AVERAGE($BO$17:DD17)</f>
        <v>#REF!</v>
      </c>
      <c r="DE21" s="8" t="e">
        <f>AVERAGE($BO$17:DE17)</f>
        <v>#REF!</v>
      </c>
      <c r="DF21" s="8" t="e">
        <f>AVERAGE($BO$17:DF17)</f>
        <v>#REF!</v>
      </c>
      <c r="DG21" s="8" t="e">
        <f>AVERAGE($BO$17:DG17)</f>
        <v>#REF!</v>
      </c>
      <c r="DH21" s="8" t="e">
        <f>AVERAGE($BO$17:DH17)</f>
        <v>#REF!</v>
      </c>
      <c r="DI21" s="8" t="e">
        <f>AVERAGE($BO$17:DI17)</f>
        <v>#REF!</v>
      </c>
      <c r="DJ21" s="8" t="e">
        <f>AVERAGE($BO$17:DJ17)</f>
        <v>#REF!</v>
      </c>
      <c r="DK21" s="8" t="e">
        <f>AVERAGE($BO$17:DK17)</f>
        <v>#REF!</v>
      </c>
      <c r="DL21" s="8" t="e">
        <f>AVERAGE($BO$17:DL17)</f>
        <v>#REF!</v>
      </c>
      <c r="DN21" s="3" t="s">
        <v>77</v>
      </c>
      <c r="DO21" s="6" t="e">
        <f>DO17</f>
        <v>#REF!</v>
      </c>
      <c r="DP21" s="40" t="e">
        <f>AVERAGE($DO$17:DP17)</f>
        <v>#REF!</v>
      </c>
      <c r="DQ21" s="40" t="e">
        <f>AVERAGE($DO$17:DQ17)</f>
        <v>#REF!</v>
      </c>
      <c r="DR21" s="40" t="e">
        <f>AVERAGE($DO$17:DR17)</f>
        <v>#REF!</v>
      </c>
      <c r="DS21" s="40" t="e">
        <f>AVERAGE($DO$17:DS17)</f>
        <v>#REF!</v>
      </c>
      <c r="DT21" s="40" t="e">
        <f>AVERAGE($DO$17:DT17)</f>
        <v>#REF!</v>
      </c>
      <c r="DU21" s="40" t="e">
        <f>AVERAGE($DO$17:DU17)</f>
        <v>#REF!</v>
      </c>
      <c r="DV21" s="40" t="e">
        <f>AVERAGE($DO$17:DV17)</f>
        <v>#REF!</v>
      </c>
      <c r="DW21" s="40" t="e">
        <f>AVERAGE($DO$17:DW17)</f>
        <v>#REF!</v>
      </c>
      <c r="DX21" s="40" t="e">
        <f>AVERAGE($DO$17:DX17)</f>
        <v>#REF!</v>
      </c>
      <c r="DY21" s="40" t="e">
        <f>AVERAGE($DO$17:DY17)</f>
        <v>#REF!</v>
      </c>
      <c r="DZ21" s="40" t="e">
        <f>AVERAGE($DO$17:DZ17)</f>
        <v>#REF!</v>
      </c>
      <c r="EA21" s="40" t="e">
        <f>AVERAGE($DO$17:EA17)</f>
        <v>#REF!</v>
      </c>
      <c r="EB21" s="40" t="e">
        <f>AVERAGE($DO$17:EB17)</f>
        <v>#REF!</v>
      </c>
      <c r="EC21" s="40" t="e">
        <f>AVERAGE($DO$17:EC17)</f>
        <v>#REF!</v>
      </c>
      <c r="ED21" s="40" t="e">
        <f>AVERAGE($DO$17:ED17)</f>
        <v>#REF!</v>
      </c>
      <c r="EE21" s="40" t="e">
        <f>AVERAGE($DO$17:EE17)</f>
        <v>#REF!</v>
      </c>
      <c r="EF21" s="40" t="e">
        <f>AVERAGE($DO$17:EF17)</f>
        <v>#REF!</v>
      </c>
      <c r="EG21" s="40" t="e">
        <f>AVERAGE($DO$17:EG17)</f>
        <v>#REF!</v>
      </c>
      <c r="EH21" s="40" t="e">
        <f>AVERAGE($DO$17:EH17)</f>
        <v>#REF!</v>
      </c>
      <c r="EI21" s="40" t="e">
        <f>AVERAGE($DO$17:EI17)</f>
        <v>#REF!</v>
      </c>
      <c r="EJ21" s="40" t="e">
        <f>AVERAGE($DO$17:EJ17)</f>
        <v>#REF!</v>
      </c>
      <c r="EK21" s="40" t="e">
        <f>AVERAGE($DO$17:EK17)</f>
        <v>#REF!</v>
      </c>
      <c r="EL21" s="40" t="e">
        <f>AVERAGE($DO$17:EL17)</f>
        <v>#REF!</v>
      </c>
      <c r="EM21" s="40" t="e">
        <f>AVERAGE($DO$17:EM17)</f>
        <v>#REF!</v>
      </c>
      <c r="EN21" s="40" t="e">
        <f>AVERAGE($DO$17:EN17)</f>
        <v>#REF!</v>
      </c>
      <c r="EO21" s="40" t="e">
        <f>AVERAGE($DO$17:EO17)</f>
        <v>#REF!</v>
      </c>
      <c r="EP21" s="40" t="e">
        <f>AVERAGE($DO$17:EP17)</f>
        <v>#REF!</v>
      </c>
      <c r="EQ21" s="40" t="e">
        <f>AVERAGE($DO$17:EQ17)</f>
        <v>#REF!</v>
      </c>
      <c r="ER21" s="40" t="e">
        <f>AVERAGE($DO$17:ER17)</f>
        <v>#REF!</v>
      </c>
      <c r="ES21" s="40" t="e">
        <f>AVERAGE($DO$17:ES17)</f>
        <v>#REF!</v>
      </c>
      <c r="ET21" s="40" t="e">
        <f>AVERAGE($DO$17:ET17)</f>
        <v>#REF!</v>
      </c>
      <c r="EU21" s="40" t="e">
        <f>AVERAGE($DO$17:EU17)</f>
        <v>#REF!</v>
      </c>
      <c r="EV21" s="40" t="e">
        <f>AVERAGE($DO$17:EV17)</f>
        <v>#REF!</v>
      </c>
      <c r="EW21" s="40" t="e">
        <f>AVERAGE($DO$17:EW17)</f>
        <v>#REF!</v>
      </c>
      <c r="EX21" s="40" t="e">
        <f>AVERAGE($DO$17:EX17)</f>
        <v>#REF!</v>
      </c>
      <c r="EY21" s="40" t="e">
        <f>AVERAGE($DO$17:EY17)</f>
        <v>#REF!</v>
      </c>
      <c r="EZ21" s="40" t="e">
        <f>AVERAGE($DO$17:EZ17)</f>
        <v>#REF!</v>
      </c>
      <c r="FA21" s="40" t="e">
        <f>AVERAGE($DO$17:FA17)</f>
        <v>#REF!</v>
      </c>
      <c r="FB21" s="40" t="e">
        <f>AVERAGE($DO$17:FB17)</f>
        <v>#REF!</v>
      </c>
      <c r="FC21" s="40" t="e">
        <f>AVERAGE($DO$17:FC17)</f>
        <v>#REF!</v>
      </c>
      <c r="FD21" s="40" t="e">
        <f>AVERAGE($DO$17:FD17)</f>
        <v>#REF!</v>
      </c>
      <c r="FE21" s="40" t="e">
        <f>AVERAGE($DO$17:FE17)</f>
        <v>#REF!</v>
      </c>
      <c r="FF21" s="40" t="e">
        <f>AVERAGE($DO$17:FF17)</f>
        <v>#REF!</v>
      </c>
      <c r="FG21" s="40" t="e">
        <f>AVERAGE($DO$17:FG17)</f>
        <v>#REF!</v>
      </c>
      <c r="FH21" s="40" t="e">
        <f>AVERAGE($DO$17:FH17)</f>
        <v>#REF!</v>
      </c>
      <c r="FI21" s="40" t="e">
        <f>AVERAGE($DO$17:FI17)</f>
        <v>#REF!</v>
      </c>
      <c r="FJ21" s="40" t="e">
        <f>AVERAGE($DO$17:FJ17)</f>
        <v>#REF!</v>
      </c>
      <c r="FK21" s="40" t="e">
        <f>AVERAGE($DO$17:FK17)</f>
        <v>#REF!</v>
      </c>
      <c r="FL21" s="40" t="e">
        <f>AVERAGE($DO$17:FL17)</f>
        <v>#REF!</v>
      </c>
      <c r="FO21" s="40" t="e">
        <f>FL21</f>
        <v>#REF!</v>
      </c>
    </row>
    <row r="22" spans="2:171" x14ac:dyDescent="0.2">
      <c r="B22" s="132"/>
      <c r="C22" s="132"/>
      <c r="D22" s="132"/>
      <c r="E22" s="132"/>
      <c r="F22" s="132"/>
      <c r="G22" s="132"/>
      <c r="H22" s="132"/>
      <c r="I22" s="132"/>
      <c r="J22" s="132"/>
      <c r="K22" s="132"/>
      <c r="BN22" s="40" t="str">
        <f>B18</f>
        <v>Gns. alternativ DBII inkl. tilskud, kr. pr. ha, året priser</v>
      </c>
      <c r="BO22" s="40">
        <f>K18</f>
        <v>500</v>
      </c>
      <c r="BP22" s="40">
        <f>BO22</f>
        <v>500</v>
      </c>
      <c r="BQ22" s="40">
        <f t="shared" ref="BQ22:DL22" si="7">BP22</f>
        <v>500</v>
      </c>
      <c r="BR22" s="40">
        <f t="shared" si="7"/>
        <v>500</v>
      </c>
      <c r="BS22" s="40">
        <f t="shared" si="7"/>
        <v>500</v>
      </c>
      <c r="BT22" s="40">
        <f t="shared" si="7"/>
        <v>500</v>
      </c>
      <c r="BU22" s="40">
        <f t="shared" si="7"/>
        <v>500</v>
      </c>
      <c r="BV22" s="40">
        <f t="shared" si="7"/>
        <v>500</v>
      </c>
      <c r="BW22" s="40">
        <f t="shared" si="7"/>
        <v>500</v>
      </c>
      <c r="BX22" s="40">
        <f t="shared" si="7"/>
        <v>500</v>
      </c>
      <c r="BY22" s="40">
        <f t="shared" si="7"/>
        <v>500</v>
      </c>
      <c r="BZ22" s="40">
        <f t="shared" si="7"/>
        <v>500</v>
      </c>
      <c r="CA22" s="40">
        <f t="shared" si="7"/>
        <v>500</v>
      </c>
      <c r="CB22" s="40">
        <f t="shared" si="7"/>
        <v>500</v>
      </c>
      <c r="CC22" s="40">
        <f t="shared" si="7"/>
        <v>500</v>
      </c>
      <c r="CD22" s="40">
        <f t="shared" si="7"/>
        <v>500</v>
      </c>
      <c r="CE22" s="40">
        <f t="shared" si="7"/>
        <v>500</v>
      </c>
      <c r="CF22" s="40">
        <f t="shared" si="7"/>
        <v>500</v>
      </c>
      <c r="CG22" s="40">
        <f t="shared" si="7"/>
        <v>500</v>
      </c>
      <c r="CH22" s="40">
        <f t="shared" si="7"/>
        <v>500</v>
      </c>
      <c r="CI22" s="40">
        <f t="shared" si="7"/>
        <v>500</v>
      </c>
      <c r="CJ22" s="40">
        <f t="shared" si="7"/>
        <v>500</v>
      </c>
      <c r="CK22" s="40">
        <f t="shared" si="7"/>
        <v>500</v>
      </c>
      <c r="CL22" s="40">
        <f t="shared" si="7"/>
        <v>500</v>
      </c>
      <c r="CM22" s="40">
        <f t="shared" si="7"/>
        <v>500</v>
      </c>
      <c r="CN22" s="40">
        <f t="shared" si="7"/>
        <v>500</v>
      </c>
      <c r="CO22" s="40">
        <f t="shared" si="7"/>
        <v>500</v>
      </c>
      <c r="CP22" s="40">
        <f t="shared" si="7"/>
        <v>500</v>
      </c>
      <c r="CQ22" s="40">
        <f t="shared" si="7"/>
        <v>500</v>
      </c>
      <c r="CR22" s="40">
        <f t="shared" si="7"/>
        <v>500</v>
      </c>
      <c r="CS22" s="40">
        <f t="shared" si="7"/>
        <v>500</v>
      </c>
      <c r="CT22" s="40">
        <f t="shared" si="7"/>
        <v>500</v>
      </c>
      <c r="CU22" s="40">
        <f t="shared" si="7"/>
        <v>500</v>
      </c>
      <c r="CV22" s="40">
        <f t="shared" si="7"/>
        <v>500</v>
      </c>
      <c r="CW22" s="40">
        <f t="shared" si="7"/>
        <v>500</v>
      </c>
      <c r="CX22" s="40">
        <f t="shared" si="7"/>
        <v>500</v>
      </c>
      <c r="CY22" s="40">
        <f t="shared" si="7"/>
        <v>500</v>
      </c>
      <c r="CZ22" s="40">
        <f t="shared" si="7"/>
        <v>500</v>
      </c>
      <c r="DA22" s="40">
        <f t="shared" si="7"/>
        <v>500</v>
      </c>
      <c r="DB22" s="40">
        <f t="shared" si="7"/>
        <v>500</v>
      </c>
      <c r="DC22" s="40">
        <f t="shared" si="7"/>
        <v>500</v>
      </c>
      <c r="DD22" s="40">
        <f t="shared" si="7"/>
        <v>500</v>
      </c>
      <c r="DE22" s="40">
        <f t="shared" si="7"/>
        <v>500</v>
      </c>
      <c r="DF22" s="40">
        <f t="shared" si="7"/>
        <v>500</v>
      </c>
      <c r="DG22" s="40">
        <f t="shared" si="7"/>
        <v>500</v>
      </c>
      <c r="DH22" s="40">
        <f t="shared" si="7"/>
        <v>500</v>
      </c>
      <c r="DI22" s="40">
        <f t="shared" si="7"/>
        <v>500</v>
      </c>
      <c r="DJ22" s="40">
        <f t="shared" si="7"/>
        <v>500</v>
      </c>
      <c r="DK22" s="40">
        <f t="shared" si="7"/>
        <v>500</v>
      </c>
      <c r="DL22" s="40">
        <f t="shared" si="7"/>
        <v>500</v>
      </c>
      <c r="DM22" s="2"/>
      <c r="DN22" s="40" t="s">
        <v>76</v>
      </c>
      <c r="DO22" s="6">
        <f t="shared" ref="DO22:ET22" si="8">BO22*(1+$C$8)^-BO$16</f>
        <v>490.38461538461542</v>
      </c>
      <c r="DP22" s="6">
        <f t="shared" si="8"/>
        <v>480.95414201183445</v>
      </c>
      <c r="DQ22" s="6">
        <f t="shared" si="8"/>
        <v>471.7050238962222</v>
      </c>
      <c r="DR22" s="6">
        <f t="shared" si="8"/>
        <v>462.63377343667958</v>
      </c>
      <c r="DS22" s="6">
        <f t="shared" si="8"/>
        <v>453.73697010135879</v>
      </c>
      <c r="DT22" s="6">
        <f t="shared" si="8"/>
        <v>445.01125913787126</v>
      </c>
      <c r="DU22" s="6">
        <f t="shared" si="8"/>
        <v>436.45335030829682</v>
      </c>
      <c r="DV22" s="6">
        <f t="shared" si="8"/>
        <v>428.06001664852192</v>
      </c>
      <c r="DW22" s="6">
        <f t="shared" si="8"/>
        <v>419.82809325143501</v>
      </c>
      <c r="DX22" s="6">
        <f t="shared" si="8"/>
        <v>411.75447607352282</v>
      </c>
      <c r="DY22" s="6">
        <f t="shared" si="8"/>
        <v>403.83612076441659</v>
      </c>
      <c r="DZ22" s="6">
        <f t="shared" si="8"/>
        <v>396.07004151894716</v>
      </c>
      <c r="EA22" s="6">
        <f t="shared" si="8"/>
        <v>388.45330995127506</v>
      </c>
      <c r="EB22" s="6">
        <f t="shared" si="8"/>
        <v>380.98305399067374</v>
      </c>
      <c r="EC22" s="6">
        <f t="shared" si="8"/>
        <v>373.65645679854543</v>
      </c>
      <c r="ED22" s="6">
        <f t="shared" si="8"/>
        <v>366.47075570626578</v>
      </c>
      <c r="EE22" s="6">
        <f t="shared" si="8"/>
        <v>359.42324117345299</v>
      </c>
      <c r="EF22" s="6">
        <f t="shared" si="8"/>
        <v>352.51125576627123</v>
      </c>
      <c r="EG22" s="6">
        <f t="shared" si="8"/>
        <v>345.73219315538142</v>
      </c>
      <c r="EH22" s="6">
        <f t="shared" si="8"/>
        <v>339.08349713316255</v>
      </c>
      <c r="EI22" s="6">
        <f t="shared" si="8"/>
        <v>332.56266064983254</v>
      </c>
      <c r="EJ22" s="6">
        <f t="shared" si="8"/>
        <v>326.16722486810505</v>
      </c>
      <c r="EK22" s="6">
        <f t="shared" si="8"/>
        <v>319.89477823602613</v>
      </c>
      <c r="EL22" s="6">
        <f t="shared" si="8"/>
        <v>313.74295557764106</v>
      </c>
      <c r="EM22" s="6">
        <f t="shared" si="8"/>
        <v>307.70943720114798</v>
      </c>
      <c r="EN22" s="6">
        <f t="shared" si="8"/>
        <v>301.79194802420284</v>
      </c>
      <c r="EO22" s="6">
        <f t="shared" si="8"/>
        <v>295.9882567160451</v>
      </c>
      <c r="EP22" s="6">
        <f t="shared" si="8"/>
        <v>290.29617485612124</v>
      </c>
      <c r="EQ22" s="6">
        <f t="shared" si="8"/>
        <v>284.7135561088881</v>
      </c>
      <c r="ER22" s="6">
        <f t="shared" si="8"/>
        <v>279.23829541448646</v>
      </c>
      <c r="ES22" s="6">
        <f t="shared" si="8"/>
        <v>273.86832819497715</v>
      </c>
      <c r="ET22" s="6">
        <f t="shared" si="8"/>
        <v>268.60162957584299</v>
      </c>
      <c r="EU22" s="6">
        <f t="shared" ref="EU22:FL22" si="9">CU22*(1+$C$8)^-CU$16</f>
        <v>263.43621362246137</v>
      </c>
      <c r="EV22" s="6">
        <f t="shared" si="9"/>
        <v>258.37013259126024</v>
      </c>
      <c r="EW22" s="6">
        <f t="shared" si="9"/>
        <v>253.40147619527448</v>
      </c>
      <c r="EX22" s="6">
        <f t="shared" si="9"/>
        <v>248.52837088382697</v>
      </c>
      <c r="EY22" s="6">
        <f t="shared" si="9"/>
        <v>243.74897913606105</v>
      </c>
      <c r="EZ22" s="6">
        <f t="shared" si="9"/>
        <v>239.06149876805989</v>
      </c>
      <c r="FA22" s="6">
        <f t="shared" si="9"/>
        <v>234.46416225328954</v>
      </c>
      <c r="FB22" s="6">
        <f t="shared" si="9"/>
        <v>229.95523605611095</v>
      </c>
      <c r="FC22" s="6">
        <f t="shared" si="9"/>
        <v>225.53301997810883</v>
      </c>
      <c r="FD22" s="6">
        <f t="shared" si="9"/>
        <v>221.19584651699137</v>
      </c>
      <c r="FE22" s="6">
        <f t="shared" si="9"/>
        <v>216.94208023781846</v>
      </c>
      <c r="FF22" s="6">
        <f t="shared" si="9"/>
        <v>212.77011715632199</v>
      </c>
      <c r="FG22" s="6">
        <f t="shared" si="9"/>
        <v>208.67838413408501</v>
      </c>
      <c r="FH22" s="6">
        <f t="shared" si="9"/>
        <v>204.66533828535265</v>
      </c>
      <c r="FI22" s="6">
        <f t="shared" si="9"/>
        <v>200.72946639524972</v>
      </c>
      <c r="FJ22" s="6">
        <f t="shared" si="9"/>
        <v>196.86928434918727</v>
      </c>
      <c r="FK22" s="6">
        <f t="shared" si="9"/>
        <v>193.08333657324135</v>
      </c>
      <c r="FL22" s="6">
        <f t="shared" si="9"/>
        <v>189.37019548529446</v>
      </c>
      <c r="FO22" s="6">
        <f>SUM(DO22:FL22)/$C$5</f>
        <v>316.84240060500139</v>
      </c>
    </row>
    <row r="23" spans="2:171" x14ac:dyDescent="0.2">
      <c r="B23" s="132"/>
      <c r="C23" s="132"/>
      <c r="D23" s="132"/>
      <c r="E23" s="132"/>
      <c r="F23" s="132"/>
      <c r="G23" s="132"/>
      <c r="H23" s="132"/>
      <c r="I23" s="132"/>
      <c r="J23" s="132"/>
      <c r="K23" s="132"/>
      <c r="BN23" s="3" t="s">
        <v>75</v>
      </c>
      <c r="BO23" s="40">
        <f>BO22</f>
        <v>500</v>
      </c>
      <c r="BP23" s="40">
        <f>BP22+BO23</f>
        <v>1000</v>
      </c>
      <c r="BQ23" s="40">
        <f t="shared" ref="BQ23:DL23" si="10">BQ22+BP23</f>
        <v>1500</v>
      </c>
      <c r="BR23" s="40">
        <f t="shared" si="10"/>
        <v>2000</v>
      </c>
      <c r="BS23" s="40">
        <f t="shared" si="10"/>
        <v>2500</v>
      </c>
      <c r="BT23" s="40">
        <f t="shared" si="10"/>
        <v>3000</v>
      </c>
      <c r="BU23" s="40">
        <f t="shared" si="10"/>
        <v>3500</v>
      </c>
      <c r="BV23" s="40">
        <f t="shared" si="10"/>
        <v>4000</v>
      </c>
      <c r="BW23" s="40">
        <f t="shared" si="10"/>
        <v>4500</v>
      </c>
      <c r="BX23" s="40">
        <f t="shared" si="10"/>
        <v>5000</v>
      </c>
      <c r="BY23" s="40">
        <f t="shared" si="10"/>
        <v>5500</v>
      </c>
      <c r="BZ23" s="40">
        <f t="shared" si="10"/>
        <v>6000</v>
      </c>
      <c r="CA23" s="40">
        <f t="shared" si="10"/>
        <v>6500</v>
      </c>
      <c r="CB23" s="40">
        <f t="shared" si="10"/>
        <v>7000</v>
      </c>
      <c r="CC23" s="40">
        <f t="shared" si="10"/>
        <v>7500</v>
      </c>
      <c r="CD23" s="40">
        <f t="shared" si="10"/>
        <v>8000</v>
      </c>
      <c r="CE23" s="40">
        <f t="shared" si="10"/>
        <v>8500</v>
      </c>
      <c r="CF23" s="40">
        <f t="shared" si="10"/>
        <v>9000</v>
      </c>
      <c r="CG23" s="40">
        <f t="shared" si="10"/>
        <v>9500</v>
      </c>
      <c r="CH23" s="40">
        <f t="shared" si="10"/>
        <v>10000</v>
      </c>
      <c r="CI23" s="40">
        <f t="shared" si="10"/>
        <v>10500</v>
      </c>
      <c r="CJ23" s="40">
        <f t="shared" si="10"/>
        <v>11000</v>
      </c>
      <c r="CK23" s="40">
        <f t="shared" si="10"/>
        <v>11500</v>
      </c>
      <c r="CL23" s="40">
        <f t="shared" si="10"/>
        <v>12000</v>
      </c>
      <c r="CM23" s="40">
        <f t="shared" si="10"/>
        <v>12500</v>
      </c>
      <c r="CN23" s="40">
        <f t="shared" si="10"/>
        <v>13000</v>
      </c>
      <c r="CO23" s="40">
        <f t="shared" si="10"/>
        <v>13500</v>
      </c>
      <c r="CP23" s="40">
        <f t="shared" si="10"/>
        <v>14000</v>
      </c>
      <c r="CQ23" s="40">
        <f t="shared" si="10"/>
        <v>14500</v>
      </c>
      <c r="CR23" s="40">
        <f t="shared" si="10"/>
        <v>15000</v>
      </c>
      <c r="CS23" s="40">
        <f t="shared" si="10"/>
        <v>15500</v>
      </c>
      <c r="CT23" s="40">
        <f t="shared" si="10"/>
        <v>16000</v>
      </c>
      <c r="CU23" s="40">
        <f t="shared" si="10"/>
        <v>16500</v>
      </c>
      <c r="CV23" s="40">
        <f t="shared" si="10"/>
        <v>17000</v>
      </c>
      <c r="CW23" s="40">
        <f t="shared" si="10"/>
        <v>17500</v>
      </c>
      <c r="CX23" s="40">
        <f t="shared" si="10"/>
        <v>18000</v>
      </c>
      <c r="CY23" s="40">
        <f t="shared" si="10"/>
        <v>18500</v>
      </c>
      <c r="CZ23" s="40">
        <f t="shared" si="10"/>
        <v>19000</v>
      </c>
      <c r="DA23" s="40">
        <f t="shared" si="10"/>
        <v>19500</v>
      </c>
      <c r="DB23" s="40">
        <f t="shared" si="10"/>
        <v>20000</v>
      </c>
      <c r="DC23" s="40">
        <f t="shared" si="10"/>
        <v>20500</v>
      </c>
      <c r="DD23" s="40">
        <f t="shared" si="10"/>
        <v>21000</v>
      </c>
      <c r="DE23" s="40">
        <f t="shared" si="10"/>
        <v>21500</v>
      </c>
      <c r="DF23" s="40">
        <f t="shared" si="10"/>
        <v>22000</v>
      </c>
      <c r="DG23" s="40">
        <f t="shared" si="10"/>
        <v>22500</v>
      </c>
      <c r="DH23" s="40">
        <f t="shared" si="10"/>
        <v>23000</v>
      </c>
      <c r="DI23" s="40">
        <f t="shared" si="10"/>
        <v>23500</v>
      </c>
      <c r="DJ23" s="40">
        <f t="shared" si="10"/>
        <v>24000</v>
      </c>
      <c r="DK23" s="40">
        <f t="shared" si="10"/>
        <v>24500</v>
      </c>
      <c r="DL23" s="40">
        <f t="shared" si="10"/>
        <v>25000</v>
      </c>
      <c r="DN23" s="3" t="s">
        <v>75</v>
      </c>
      <c r="DO23" s="6">
        <f>DO22</f>
        <v>490.38461538461542</v>
      </c>
      <c r="DP23" s="6">
        <f>DP22+DO23</f>
        <v>971.33875739644986</v>
      </c>
      <c r="DQ23" s="6">
        <f t="shared" ref="DQ23:FL23" si="11">DQ22+DP23</f>
        <v>1443.0437812926721</v>
      </c>
      <c r="DR23" s="6">
        <f t="shared" si="11"/>
        <v>1905.6775547293516</v>
      </c>
      <c r="DS23" s="6">
        <f t="shared" si="11"/>
        <v>2359.4145248307104</v>
      </c>
      <c r="DT23" s="6">
        <f t="shared" si="11"/>
        <v>2804.4257839685815</v>
      </c>
      <c r="DU23" s="6">
        <f t="shared" si="11"/>
        <v>3240.8791342768782</v>
      </c>
      <c r="DV23" s="6">
        <f t="shared" si="11"/>
        <v>3668.9391509254001</v>
      </c>
      <c r="DW23" s="6">
        <f t="shared" si="11"/>
        <v>4088.767244176835</v>
      </c>
      <c r="DX23" s="6">
        <f t="shared" si="11"/>
        <v>4500.5217202503582</v>
      </c>
      <c r="DY23" s="6">
        <f t="shared" si="11"/>
        <v>4904.3578410147747</v>
      </c>
      <c r="DZ23" s="6">
        <f t="shared" si="11"/>
        <v>5300.4278825337224</v>
      </c>
      <c r="EA23" s="6">
        <f t="shared" si="11"/>
        <v>5688.8811924849979</v>
      </c>
      <c r="EB23" s="6">
        <f t="shared" si="11"/>
        <v>6069.8642464756713</v>
      </c>
      <c r="EC23" s="6">
        <f t="shared" si="11"/>
        <v>6443.5207032742164</v>
      </c>
      <c r="ED23" s="6">
        <f t="shared" si="11"/>
        <v>6809.9914589804821</v>
      </c>
      <c r="EE23" s="6">
        <f t="shared" si="11"/>
        <v>7169.414700153935</v>
      </c>
      <c r="EF23" s="6">
        <f t="shared" si="11"/>
        <v>7521.9259559202064</v>
      </c>
      <c r="EG23" s="6">
        <f t="shared" si="11"/>
        <v>7867.658149075588</v>
      </c>
      <c r="EH23" s="6">
        <f t="shared" si="11"/>
        <v>8206.7416462087513</v>
      </c>
      <c r="EI23" s="6">
        <f t="shared" si="11"/>
        <v>8539.304306858583</v>
      </c>
      <c r="EJ23" s="6">
        <f t="shared" si="11"/>
        <v>8865.4715317266873</v>
      </c>
      <c r="EK23" s="6">
        <f t="shared" si="11"/>
        <v>9185.3663099627138</v>
      </c>
      <c r="EL23" s="6">
        <f t="shared" si="11"/>
        <v>9499.1092655403554</v>
      </c>
      <c r="EM23" s="6">
        <f t="shared" si="11"/>
        <v>9806.8187027415042</v>
      </c>
      <c r="EN23" s="6">
        <f t="shared" si="11"/>
        <v>10108.610650765708</v>
      </c>
      <c r="EO23" s="6">
        <f t="shared" si="11"/>
        <v>10404.598907481753</v>
      </c>
      <c r="EP23" s="6">
        <f t="shared" si="11"/>
        <v>10694.895082337875</v>
      </c>
      <c r="EQ23" s="6">
        <f t="shared" si="11"/>
        <v>10979.608638446764</v>
      </c>
      <c r="ER23" s="6">
        <f t="shared" si="11"/>
        <v>11258.84693386125</v>
      </c>
      <c r="ES23" s="6">
        <f t="shared" si="11"/>
        <v>11532.715262056228</v>
      </c>
      <c r="ET23" s="6">
        <f t="shared" si="11"/>
        <v>11801.316891632072</v>
      </c>
      <c r="EU23" s="6">
        <f t="shared" si="11"/>
        <v>12064.753105254533</v>
      </c>
      <c r="EV23" s="6">
        <f t="shared" si="11"/>
        <v>12323.123237845793</v>
      </c>
      <c r="EW23" s="6">
        <f t="shared" si="11"/>
        <v>12576.524714041068</v>
      </c>
      <c r="EX23" s="6">
        <f t="shared" si="11"/>
        <v>12825.053084924895</v>
      </c>
      <c r="EY23" s="6">
        <f t="shared" si="11"/>
        <v>13068.802064060956</v>
      </c>
      <c r="EZ23" s="6">
        <f t="shared" si="11"/>
        <v>13307.863562829016</v>
      </c>
      <c r="FA23" s="6">
        <f t="shared" si="11"/>
        <v>13542.327725082305</v>
      </c>
      <c r="FB23" s="6">
        <f t="shared" si="11"/>
        <v>13772.282961138415</v>
      </c>
      <c r="FC23" s="6">
        <f t="shared" si="11"/>
        <v>13997.815981116524</v>
      </c>
      <c r="FD23" s="6">
        <f t="shared" si="11"/>
        <v>14219.011827633516</v>
      </c>
      <c r="FE23" s="6">
        <f t="shared" si="11"/>
        <v>14435.953907871335</v>
      </c>
      <c r="FF23" s="6">
        <f t="shared" si="11"/>
        <v>14648.724025027657</v>
      </c>
      <c r="FG23" s="6">
        <f t="shared" si="11"/>
        <v>14857.402409161743</v>
      </c>
      <c r="FH23" s="6">
        <f t="shared" si="11"/>
        <v>15062.067747447096</v>
      </c>
      <c r="FI23" s="6">
        <f t="shared" si="11"/>
        <v>15262.797213842345</v>
      </c>
      <c r="FJ23" s="6">
        <f t="shared" si="11"/>
        <v>15459.666498191533</v>
      </c>
      <c r="FK23" s="6">
        <f t="shared" si="11"/>
        <v>15652.749834764774</v>
      </c>
      <c r="FL23" s="6">
        <f t="shared" si="11"/>
        <v>15842.120030250069</v>
      </c>
    </row>
    <row r="24" spans="2:171" x14ac:dyDescent="0.2">
      <c r="BN24" s="3"/>
      <c r="DN24" s="3" t="s">
        <v>67</v>
      </c>
      <c r="DO24" s="6">
        <f>FO22</f>
        <v>316.84240060500139</v>
      </c>
      <c r="DP24" s="6">
        <f>DO24</f>
        <v>316.84240060500139</v>
      </c>
      <c r="DQ24" s="6">
        <f t="shared" ref="DQ24:FL24" si="12">DP24</f>
        <v>316.84240060500139</v>
      </c>
      <c r="DR24" s="6">
        <f t="shared" si="12"/>
        <v>316.84240060500139</v>
      </c>
      <c r="DS24" s="6">
        <f t="shared" si="12"/>
        <v>316.84240060500139</v>
      </c>
      <c r="DT24" s="6">
        <f t="shared" si="12"/>
        <v>316.84240060500139</v>
      </c>
      <c r="DU24" s="6">
        <f t="shared" si="12"/>
        <v>316.84240060500139</v>
      </c>
      <c r="DV24" s="6">
        <f t="shared" si="12"/>
        <v>316.84240060500139</v>
      </c>
      <c r="DW24" s="6">
        <f t="shared" si="12"/>
        <v>316.84240060500139</v>
      </c>
      <c r="DX24" s="6">
        <f t="shared" si="12"/>
        <v>316.84240060500139</v>
      </c>
      <c r="DY24" s="6">
        <f t="shared" si="12"/>
        <v>316.84240060500139</v>
      </c>
      <c r="DZ24" s="6">
        <f t="shared" si="12"/>
        <v>316.84240060500139</v>
      </c>
      <c r="EA24" s="6">
        <f t="shared" si="12"/>
        <v>316.84240060500139</v>
      </c>
      <c r="EB24" s="6">
        <f t="shared" si="12"/>
        <v>316.84240060500139</v>
      </c>
      <c r="EC24" s="6">
        <f t="shared" si="12"/>
        <v>316.84240060500139</v>
      </c>
      <c r="ED24" s="6">
        <f t="shared" si="12"/>
        <v>316.84240060500139</v>
      </c>
      <c r="EE24" s="6">
        <f t="shared" si="12"/>
        <v>316.84240060500139</v>
      </c>
      <c r="EF24" s="6">
        <f t="shared" si="12"/>
        <v>316.84240060500139</v>
      </c>
      <c r="EG24" s="6">
        <f t="shared" si="12"/>
        <v>316.84240060500139</v>
      </c>
      <c r="EH24" s="6">
        <f t="shared" si="12"/>
        <v>316.84240060500139</v>
      </c>
      <c r="EI24" s="6">
        <f t="shared" si="12"/>
        <v>316.84240060500139</v>
      </c>
      <c r="EJ24" s="6">
        <f t="shared" si="12"/>
        <v>316.84240060500139</v>
      </c>
      <c r="EK24" s="6">
        <f t="shared" si="12"/>
        <v>316.84240060500139</v>
      </c>
      <c r="EL24" s="6">
        <f t="shared" si="12"/>
        <v>316.84240060500139</v>
      </c>
      <c r="EM24" s="6">
        <f t="shared" si="12"/>
        <v>316.84240060500139</v>
      </c>
      <c r="EN24" s="6">
        <f t="shared" si="12"/>
        <v>316.84240060500139</v>
      </c>
      <c r="EO24" s="6">
        <f t="shared" si="12"/>
        <v>316.84240060500139</v>
      </c>
      <c r="EP24" s="6">
        <f t="shared" si="12"/>
        <v>316.84240060500139</v>
      </c>
      <c r="EQ24" s="6">
        <f t="shared" si="12"/>
        <v>316.84240060500139</v>
      </c>
      <c r="ER24" s="6">
        <f t="shared" si="12"/>
        <v>316.84240060500139</v>
      </c>
      <c r="ES24" s="6">
        <f t="shared" si="12"/>
        <v>316.84240060500139</v>
      </c>
      <c r="ET24" s="6">
        <f t="shared" si="12"/>
        <v>316.84240060500139</v>
      </c>
      <c r="EU24" s="6">
        <f t="shared" si="12"/>
        <v>316.84240060500139</v>
      </c>
      <c r="EV24" s="6">
        <f t="shared" si="12"/>
        <v>316.84240060500139</v>
      </c>
      <c r="EW24" s="6">
        <f t="shared" si="12"/>
        <v>316.84240060500139</v>
      </c>
      <c r="EX24" s="6">
        <f t="shared" si="12"/>
        <v>316.84240060500139</v>
      </c>
      <c r="EY24" s="6">
        <f t="shared" si="12"/>
        <v>316.84240060500139</v>
      </c>
      <c r="EZ24" s="6">
        <f t="shared" si="12"/>
        <v>316.84240060500139</v>
      </c>
      <c r="FA24" s="6">
        <f t="shared" si="12"/>
        <v>316.84240060500139</v>
      </c>
      <c r="FB24" s="6">
        <f t="shared" si="12"/>
        <v>316.84240060500139</v>
      </c>
      <c r="FC24" s="6">
        <f t="shared" si="12"/>
        <v>316.84240060500139</v>
      </c>
      <c r="FD24" s="6">
        <f t="shared" si="12"/>
        <v>316.84240060500139</v>
      </c>
      <c r="FE24" s="6">
        <f t="shared" si="12"/>
        <v>316.84240060500139</v>
      </c>
      <c r="FF24" s="6">
        <f t="shared" si="12"/>
        <v>316.84240060500139</v>
      </c>
      <c r="FG24" s="6">
        <f t="shared" si="12"/>
        <v>316.84240060500139</v>
      </c>
      <c r="FH24" s="6">
        <f t="shared" si="12"/>
        <v>316.84240060500139</v>
      </c>
      <c r="FI24" s="6">
        <f t="shared" si="12"/>
        <v>316.84240060500139</v>
      </c>
      <c r="FJ24" s="6">
        <f t="shared" si="12"/>
        <v>316.84240060500139</v>
      </c>
      <c r="FK24" s="6">
        <f t="shared" si="12"/>
        <v>316.84240060500139</v>
      </c>
      <c r="FL24" s="6">
        <f t="shared" si="12"/>
        <v>316.84240060500139</v>
      </c>
      <c r="FM24" s="8"/>
    </row>
    <row r="44" spans="3:19" x14ac:dyDescent="0.2">
      <c r="C44" s="14"/>
      <c r="D44" s="14"/>
      <c r="E44" s="14"/>
      <c r="F44" s="14"/>
      <c r="G44" s="14"/>
      <c r="H44" s="14"/>
      <c r="I44" s="14"/>
      <c r="J44" s="14"/>
      <c r="K44" s="14"/>
      <c r="L44" s="14"/>
      <c r="M44" s="14"/>
      <c r="N44" s="14"/>
      <c r="O44" s="14"/>
      <c r="P44" s="14"/>
      <c r="Q44" s="14"/>
      <c r="R44" s="14"/>
      <c r="S44" s="14"/>
    </row>
    <row r="48" spans="3:19" ht="14.25" customHeight="1" x14ac:dyDescent="0.2"/>
    <row r="63" spans="2:11" x14ac:dyDescent="0.2">
      <c r="B63" s="197"/>
      <c r="C63" s="197"/>
      <c r="D63" s="197"/>
      <c r="E63" s="197"/>
      <c r="F63" s="197"/>
      <c r="G63" s="197"/>
      <c r="H63" s="197"/>
      <c r="I63" s="197"/>
      <c r="J63" s="197"/>
      <c r="K63" s="197"/>
    </row>
    <row r="64" spans="2:11" x14ac:dyDescent="0.2">
      <c r="B64" s="197"/>
      <c r="C64" s="197"/>
      <c r="D64" s="197"/>
      <c r="E64" s="197"/>
      <c r="F64" s="197"/>
      <c r="G64" s="197"/>
      <c r="H64" s="197"/>
      <c r="I64" s="197"/>
      <c r="J64" s="197"/>
      <c r="K64" s="197"/>
    </row>
    <row r="65" spans="2:11" x14ac:dyDescent="0.2">
      <c r="B65" s="197"/>
      <c r="C65" s="197"/>
      <c r="D65" s="197"/>
      <c r="E65" s="197"/>
      <c r="F65" s="197"/>
      <c r="G65" s="197"/>
      <c r="H65" s="197"/>
      <c r="I65" s="197"/>
      <c r="J65" s="197"/>
      <c r="K65" s="197"/>
    </row>
    <row r="66" spans="2:11" x14ac:dyDescent="0.2">
      <c r="B66" s="197"/>
      <c r="C66" s="197"/>
      <c r="D66" s="197"/>
      <c r="E66" s="197"/>
      <c r="F66" s="197"/>
      <c r="G66" s="197"/>
      <c r="H66" s="197"/>
      <c r="I66" s="197"/>
      <c r="J66" s="197"/>
      <c r="K66" s="197"/>
    </row>
    <row r="67" spans="2:11" x14ac:dyDescent="0.2">
      <c r="B67" s="197"/>
      <c r="C67" s="197"/>
      <c r="D67" s="197"/>
      <c r="E67" s="197"/>
      <c r="F67" s="197"/>
      <c r="G67" s="197"/>
      <c r="H67" s="197"/>
      <c r="I67" s="197"/>
      <c r="J67" s="197"/>
      <c r="K67" s="197"/>
    </row>
    <row r="68" spans="2:11" x14ac:dyDescent="0.2">
      <c r="B68" s="197"/>
      <c r="C68" s="197"/>
      <c r="D68" s="197"/>
      <c r="E68" s="197"/>
      <c r="F68" s="197"/>
      <c r="G68" s="197"/>
      <c r="H68" s="197"/>
      <c r="I68" s="197"/>
      <c r="J68" s="197"/>
      <c r="K68" s="197"/>
    </row>
    <row r="69" spans="2:11" x14ac:dyDescent="0.2">
      <c r="B69" s="197"/>
      <c r="C69" s="197"/>
      <c r="D69" s="197"/>
      <c r="E69" s="197"/>
      <c r="F69" s="197"/>
      <c r="G69" s="197"/>
      <c r="H69" s="197"/>
      <c r="I69" s="197"/>
      <c r="J69" s="197"/>
      <c r="K69" s="197"/>
    </row>
    <row r="70" spans="2:11" x14ac:dyDescent="0.2">
      <c r="B70" s="197"/>
      <c r="C70" s="197"/>
      <c r="D70" s="197"/>
      <c r="E70" s="197"/>
      <c r="F70" s="197"/>
      <c r="G70" s="197"/>
      <c r="H70" s="197"/>
      <c r="I70" s="197"/>
      <c r="J70" s="197"/>
      <c r="K70" s="197"/>
    </row>
    <row r="71" spans="2:11" x14ac:dyDescent="0.2">
      <c r="B71" s="197"/>
      <c r="C71" s="197"/>
      <c r="D71" s="197"/>
      <c r="E71" s="197"/>
      <c r="F71" s="197"/>
      <c r="G71" s="197"/>
      <c r="H71" s="197"/>
      <c r="I71" s="197"/>
      <c r="J71" s="197"/>
      <c r="K71" s="197"/>
    </row>
    <row r="72" spans="2:11" x14ac:dyDescent="0.2">
      <c r="B72" s="197"/>
      <c r="C72" s="197"/>
      <c r="D72" s="197"/>
      <c r="E72" s="197"/>
      <c r="F72" s="197"/>
      <c r="G72" s="197"/>
      <c r="H72" s="197"/>
      <c r="I72" s="197"/>
      <c r="J72" s="197"/>
      <c r="K72" s="197"/>
    </row>
  </sheetData>
  <sheetProtection sheet="1" objects="1" scenarios="1"/>
  <mergeCells count="5">
    <mergeCell ref="AB5:AN13"/>
    <mergeCell ref="O8:Z9"/>
    <mergeCell ref="B18:E18"/>
    <mergeCell ref="B19:E19"/>
    <mergeCell ref="B63:K72"/>
  </mergeCells>
  <pageMargins left="0.7" right="0.7" top="0.75" bottom="0.75" header="0.3" footer="0.3"/>
  <pageSetup paperSize="8"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4C41-0EF3-4AA3-958D-076C72FF4901}">
  <sheetPr>
    <pageSetUpPr fitToPage="1"/>
  </sheetPr>
  <dimension ref="B2:FO72"/>
  <sheetViews>
    <sheetView showGridLines="0" zoomScaleNormal="100" workbookViewId="0">
      <selection activeCell="F27" sqref="F27"/>
    </sheetView>
  </sheetViews>
  <sheetFormatPr defaultColWidth="9.140625" defaultRowHeight="14.25" x14ac:dyDescent="0.2"/>
  <cols>
    <col min="1" max="1" width="3.42578125" style="1" customWidth="1"/>
    <col min="2" max="2" width="42.85546875" style="1" customWidth="1"/>
    <col min="3" max="3" width="12.85546875" style="1" customWidth="1"/>
    <col min="4" max="4" width="17" style="1" customWidth="1"/>
    <col min="5" max="5" width="16" style="1" customWidth="1"/>
    <col min="6" max="6" width="13.42578125" style="1" customWidth="1"/>
    <col min="7" max="7" width="16.85546875" style="1" bestFit="1" customWidth="1"/>
    <col min="8" max="8" width="21.42578125" style="1" customWidth="1"/>
    <col min="9" max="9" width="13.7109375" style="1" customWidth="1"/>
    <col min="10" max="10" width="14" style="1" customWidth="1"/>
    <col min="11" max="11" width="14.140625" style="1" customWidth="1"/>
    <col min="12" max="12" width="5.5703125" style="1" customWidth="1"/>
    <col min="13" max="13" width="36.42578125" style="1" customWidth="1"/>
    <col min="14" max="14" width="2.42578125" style="1" customWidth="1"/>
    <col min="15" max="64" width="8.7109375" style="1" customWidth="1"/>
    <col min="65" max="65" width="150.5703125" style="1" customWidth="1"/>
    <col min="66" max="66" width="51.140625" style="1" customWidth="1"/>
    <col min="67" max="67" width="15.85546875" style="1" customWidth="1"/>
    <col min="68" max="68" width="12.140625" style="1" customWidth="1"/>
    <col min="69" max="70" width="12.7109375" style="1" customWidth="1"/>
    <col min="71" max="71" width="12.42578125" style="1" customWidth="1"/>
    <col min="72" max="72" width="12.5703125" style="1" customWidth="1"/>
    <col min="73" max="116" width="10.7109375" style="1" customWidth="1"/>
    <col min="117" max="117" width="3" style="1" customWidth="1"/>
    <col min="118" max="118" width="52.140625" style="1" customWidth="1"/>
    <col min="119" max="119" width="17" style="1" customWidth="1"/>
    <col min="120" max="120" width="13.140625" style="1" customWidth="1"/>
    <col min="121" max="121" width="12.7109375" style="1" customWidth="1"/>
    <col min="122" max="122" width="13.5703125" style="1" customWidth="1"/>
    <col min="123" max="123" width="12.5703125" style="1" customWidth="1"/>
    <col min="124" max="168" width="12.42578125" style="1" customWidth="1"/>
    <col min="169" max="169" width="4.28515625" style="1" customWidth="1"/>
    <col min="170" max="170" width="13.28515625" style="1" customWidth="1"/>
    <col min="171" max="171" width="12.5703125" style="1" customWidth="1"/>
    <col min="172" max="16384" width="9.140625" style="1"/>
  </cols>
  <sheetData>
    <row r="2" spans="2:171" ht="15" x14ac:dyDescent="0.25">
      <c r="B2" s="23" t="s">
        <v>6</v>
      </c>
      <c r="C2" s="25"/>
      <c r="D2" s="26"/>
      <c r="E2" s="11"/>
      <c r="F2" s="19" t="str">
        <f>Introduktion!B2</f>
        <v>Udgiver:</v>
      </c>
      <c r="G2" s="32" t="str">
        <f>Introduktion!C2</f>
        <v>Innovationscenter for Økologisk landbrug</v>
      </c>
      <c r="H2" s="32"/>
      <c r="I2" s="32"/>
      <c r="J2" s="32"/>
      <c r="K2" s="119"/>
    </row>
    <row r="3" spans="2:171" ht="15" x14ac:dyDescent="0.25">
      <c r="B3" s="27"/>
      <c r="C3" s="28"/>
      <c r="D3" s="29"/>
      <c r="E3" s="11"/>
      <c r="F3" s="120"/>
      <c r="G3" s="98"/>
      <c r="H3" s="98"/>
      <c r="I3" s="98"/>
      <c r="J3" s="98"/>
      <c r="K3" s="121"/>
    </row>
    <row r="4" spans="2:171" x14ac:dyDescent="0.2">
      <c r="F4" s="120" t="str">
        <f>Introduktion!B4</f>
        <v>Udgivelsesdato:</v>
      </c>
      <c r="G4" s="98" t="str">
        <f>Introduktion!C4</f>
        <v>15.11.2023</v>
      </c>
      <c r="H4" s="98"/>
      <c r="I4" s="98"/>
      <c r="J4" s="98"/>
      <c r="K4" s="121"/>
    </row>
    <row r="5" spans="2:171" ht="15" customHeight="1" x14ac:dyDescent="0.25">
      <c r="B5" s="3" t="s">
        <v>2</v>
      </c>
      <c r="C5" s="4">
        <f>Plantage!C5</f>
        <v>50</v>
      </c>
      <c r="D5" s="3" t="s">
        <v>9</v>
      </c>
      <c r="F5" s="120" t="str">
        <f>Introduktion!B5</f>
        <v>Ajourført</v>
      </c>
      <c r="G5" s="98" t="str">
        <f>Introduktion!C5</f>
        <v>15.11.2023</v>
      </c>
      <c r="H5" s="98"/>
      <c r="I5" s="98"/>
      <c r="J5" s="98"/>
      <c r="K5" s="121"/>
      <c r="O5" s="15" t="s">
        <v>22</v>
      </c>
      <c r="P5" s="17"/>
      <c r="Q5" s="17"/>
      <c r="R5" s="17"/>
      <c r="S5" s="17"/>
      <c r="T5" s="17"/>
      <c r="U5" s="17"/>
      <c r="V5" s="17"/>
      <c r="W5" s="17"/>
      <c r="X5" s="17"/>
      <c r="Y5" s="17"/>
      <c r="Z5" s="18"/>
      <c r="AB5" s="193" t="s">
        <v>100</v>
      </c>
      <c r="AC5" s="194"/>
      <c r="AD5" s="194"/>
      <c r="AE5" s="194"/>
      <c r="AF5" s="194"/>
      <c r="AG5" s="194"/>
      <c r="AH5" s="194"/>
      <c r="AI5" s="194"/>
      <c r="AJ5" s="194"/>
      <c r="AK5" s="194"/>
      <c r="AL5" s="194"/>
      <c r="AM5" s="194"/>
      <c r="AN5" s="195"/>
    </row>
    <row r="6" spans="2:171" x14ac:dyDescent="0.2">
      <c r="B6" s="3" t="s">
        <v>1</v>
      </c>
      <c r="C6" s="39">
        <f>Plantage!C6</f>
        <v>0.04</v>
      </c>
      <c r="D6" s="3" t="s">
        <v>10</v>
      </c>
      <c r="F6" s="120" t="str">
        <f>Introduktion!B6</f>
        <v>Forfatter:</v>
      </c>
      <c r="G6" s="98" t="str">
        <f>Introduktion!C6</f>
        <v>Michael Højholdt, SEGES Innovation</v>
      </c>
      <c r="H6" s="98"/>
      <c r="I6" s="98"/>
      <c r="J6" s="98"/>
      <c r="K6" s="121"/>
      <c r="O6" s="35" t="s">
        <v>23</v>
      </c>
      <c r="P6" s="36"/>
      <c r="Q6" s="36"/>
      <c r="R6" s="36"/>
      <c r="S6" s="36"/>
      <c r="T6" s="36"/>
      <c r="U6" s="36"/>
      <c r="V6" s="36"/>
      <c r="W6" s="36"/>
      <c r="X6" s="36"/>
      <c r="Y6" s="36"/>
      <c r="Z6" s="33"/>
      <c r="AB6" s="196"/>
      <c r="AC6" s="197"/>
      <c r="AD6" s="197"/>
      <c r="AE6" s="197"/>
      <c r="AF6" s="197"/>
      <c r="AG6" s="197"/>
      <c r="AH6" s="197"/>
      <c r="AI6" s="197"/>
      <c r="AJ6" s="197"/>
      <c r="AK6" s="197"/>
      <c r="AL6" s="197"/>
      <c r="AM6" s="197"/>
      <c r="AN6" s="198"/>
    </row>
    <row r="7" spans="2:171" x14ac:dyDescent="0.2">
      <c r="B7" s="3" t="s">
        <v>3</v>
      </c>
      <c r="C7" s="39">
        <f>Plantage!C7</f>
        <v>0.02</v>
      </c>
      <c r="D7" s="3" t="s">
        <v>10</v>
      </c>
      <c r="F7" s="120" t="str">
        <f>Introduktion!B7</f>
        <v>Version:</v>
      </c>
      <c r="G7" s="98" t="str">
        <f>Introduktion!C7</f>
        <v>1.00</v>
      </c>
      <c r="H7" s="98"/>
      <c r="I7" s="98"/>
      <c r="J7" s="98"/>
      <c r="K7" s="121"/>
      <c r="O7" s="9" t="s">
        <v>96</v>
      </c>
      <c r="Z7" s="24"/>
      <c r="AB7" s="196"/>
      <c r="AC7" s="197"/>
      <c r="AD7" s="197"/>
      <c r="AE7" s="197"/>
      <c r="AF7" s="197"/>
      <c r="AG7" s="197"/>
      <c r="AH7" s="197"/>
      <c r="AI7" s="197"/>
      <c r="AJ7" s="197"/>
      <c r="AK7" s="197"/>
      <c r="AL7" s="197"/>
      <c r="AM7" s="197"/>
      <c r="AN7" s="198"/>
    </row>
    <row r="8" spans="2:171" ht="14.25" customHeight="1" x14ac:dyDescent="0.2">
      <c r="B8" s="3" t="s">
        <v>4</v>
      </c>
      <c r="C8" s="39">
        <f>(1+C6)/(1+C7)-1</f>
        <v>1.9607843137254832E-2</v>
      </c>
      <c r="D8" s="3" t="s">
        <v>10</v>
      </c>
      <c r="F8" s="120" t="str">
        <f>Introduktion!B8</f>
        <v>Dokument:</v>
      </c>
      <c r="G8" s="98" t="str">
        <f>Introduktion!C8</f>
        <v>Se artikel</v>
      </c>
      <c r="H8" s="98"/>
      <c r="I8" s="98"/>
      <c r="J8" s="98"/>
      <c r="K8" s="121"/>
      <c r="O8" s="181" t="s">
        <v>97</v>
      </c>
      <c r="P8" s="182"/>
      <c r="Q8" s="182"/>
      <c r="R8" s="182"/>
      <c r="S8" s="182"/>
      <c r="T8" s="182"/>
      <c r="U8" s="182"/>
      <c r="V8" s="182"/>
      <c r="W8" s="182"/>
      <c r="X8" s="182"/>
      <c r="Y8" s="182"/>
      <c r="Z8" s="183"/>
      <c r="AB8" s="196"/>
      <c r="AC8" s="197"/>
      <c r="AD8" s="197"/>
      <c r="AE8" s="197"/>
      <c r="AF8" s="197"/>
      <c r="AG8" s="197"/>
      <c r="AH8" s="197"/>
      <c r="AI8" s="197"/>
      <c r="AJ8" s="197"/>
      <c r="AK8" s="197"/>
      <c r="AL8" s="197"/>
      <c r="AM8" s="197"/>
      <c r="AN8" s="198"/>
    </row>
    <row r="9" spans="2:171" x14ac:dyDescent="0.2">
      <c r="B9" s="4"/>
      <c r="C9" s="17"/>
      <c r="D9" s="18"/>
      <c r="E9" s="34"/>
      <c r="F9" s="120" t="str">
        <f>Introduktion!B9</f>
        <v>Ansvar:</v>
      </c>
      <c r="G9" s="98" t="str">
        <f>Introduktion!C9</f>
        <v>Innovationscenter for Økologisk Landbrug påtager sig intet ansvar for tab, herunder driftstab, avancetab eller anden form for direkte eller indirekte tab ved anvendelse af dette værktøj eller tilknyttede informationer og applikationer.</v>
      </c>
      <c r="H9" s="98"/>
      <c r="I9" s="98"/>
      <c r="J9" s="98"/>
      <c r="K9" s="121"/>
      <c r="O9" s="181"/>
      <c r="P9" s="182"/>
      <c r="Q9" s="182"/>
      <c r="R9" s="182"/>
      <c r="S9" s="182"/>
      <c r="T9" s="182"/>
      <c r="U9" s="182"/>
      <c r="V9" s="182"/>
      <c r="W9" s="182"/>
      <c r="X9" s="182"/>
      <c r="Y9" s="182"/>
      <c r="Z9" s="183"/>
      <c r="AB9" s="196"/>
      <c r="AC9" s="197"/>
      <c r="AD9" s="197"/>
      <c r="AE9" s="197"/>
      <c r="AF9" s="197"/>
      <c r="AG9" s="197"/>
      <c r="AH9" s="197"/>
      <c r="AI9" s="197"/>
      <c r="AJ9" s="197"/>
      <c r="AK9" s="197"/>
      <c r="AL9" s="197"/>
      <c r="AM9" s="197"/>
      <c r="AN9" s="198"/>
    </row>
    <row r="10" spans="2:171" x14ac:dyDescent="0.2">
      <c r="B10" s="4" t="s">
        <v>72</v>
      </c>
      <c r="C10" s="3" t="s">
        <v>27</v>
      </c>
      <c r="D10" s="18" t="s">
        <v>26</v>
      </c>
      <c r="E10" s="34"/>
      <c r="F10" s="120"/>
      <c r="G10" s="98"/>
      <c r="H10" s="98"/>
      <c r="I10" s="98"/>
      <c r="J10" s="98"/>
      <c r="K10" s="121"/>
      <c r="O10" s="9" t="s">
        <v>98</v>
      </c>
      <c r="Z10" s="24"/>
      <c r="AB10" s="196"/>
      <c r="AC10" s="197"/>
      <c r="AD10" s="197"/>
      <c r="AE10" s="197"/>
      <c r="AF10" s="197"/>
      <c r="AG10" s="197"/>
      <c r="AH10" s="197"/>
      <c r="AI10" s="197"/>
      <c r="AJ10" s="197"/>
      <c r="AK10" s="197"/>
      <c r="AL10" s="197"/>
      <c r="AM10" s="197"/>
      <c r="AN10" s="198"/>
    </row>
    <row r="11" spans="2:171" x14ac:dyDescent="0.2">
      <c r="B11" s="3" t="s">
        <v>73</v>
      </c>
      <c r="C11" s="3"/>
      <c r="D11" s="126" t="s">
        <v>74</v>
      </c>
      <c r="F11" s="122"/>
      <c r="G11" s="123"/>
      <c r="H11" s="123"/>
      <c r="I11" s="123"/>
      <c r="J11" s="123"/>
      <c r="K11" s="124"/>
      <c r="O11" s="9" t="s">
        <v>95</v>
      </c>
      <c r="Z11" s="24"/>
      <c r="AB11" s="196"/>
      <c r="AC11" s="197"/>
      <c r="AD11" s="197"/>
      <c r="AE11" s="197"/>
      <c r="AF11" s="197"/>
      <c r="AG11" s="197"/>
      <c r="AH11" s="197"/>
      <c r="AI11" s="197"/>
      <c r="AJ11" s="197"/>
      <c r="AK11" s="197"/>
      <c r="AL11" s="197"/>
      <c r="AM11" s="197"/>
      <c r="AN11" s="198"/>
    </row>
    <row r="12" spans="2:171" x14ac:dyDescent="0.2">
      <c r="O12" s="9" t="s">
        <v>46</v>
      </c>
      <c r="Z12" s="24"/>
      <c r="AB12" s="196"/>
      <c r="AC12" s="197"/>
      <c r="AD12" s="197"/>
      <c r="AE12" s="197"/>
      <c r="AF12" s="197"/>
      <c r="AG12" s="197"/>
      <c r="AH12" s="197"/>
      <c r="AI12" s="197"/>
      <c r="AJ12" s="197"/>
      <c r="AK12" s="197"/>
      <c r="AL12" s="197"/>
      <c r="AM12" s="197"/>
      <c r="AN12" s="198"/>
    </row>
    <row r="13" spans="2:171" x14ac:dyDescent="0.2">
      <c r="O13" s="20" t="s">
        <v>47</v>
      </c>
      <c r="P13" s="21"/>
      <c r="Q13" s="21"/>
      <c r="R13" s="21"/>
      <c r="S13" s="21"/>
      <c r="T13" s="21"/>
      <c r="U13" s="21"/>
      <c r="V13" s="21"/>
      <c r="W13" s="21"/>
      <c r="X13" s="21"/>
      <c r="Y13" s="21"/>
      <c r="Z13" s="22"/>
      <c r="AB13" s="199"/>
      <c r="AC13" s="200"/>
      <c r="AD13" s="200"/>
      <c r="AE13" s="200"/>
      <c r="AF13" s="200"/>
      <c r="AG13" s="200"/>
      <c r="AH13" s="200"/>
      <c r="AI13" s="200"/>
      <c r="AJ13" s="200"/>
      <c r="AK13" s="200"/>
      <c r="AL13" s="200"/>
      <c r="AM13" s="200"/>
      <c r="AN13" s="201"/>
    </row>
    <row r="15" spans="2:171" ht="30.75" customHeight="1" x14ac:dyDescent="0.25">
      <c r="B15" s="31" t="s">
        <v>0</v>
      </c>
      <c r="C15" s="31" t="s">
        <v>50</v>
      </c>
      <c r="D15" s="31" t="s">
        <v>11</v>
      </c>
      <c r="E15" s="31" t="s">
        <v>49</v>
      </c>
      <c r="F15" s="31" t="s">
        <v>45</v>
      </c>
      <c r="G15" s="31" t="s">
        <v>40</v>
      </c>
      <c r="H15" s="31" t="s">
        <v>48</v>
      </c>
      <c r="I15" s="31" t="s">
        <v>7</v>
      </c>
      <c r="J15" s="31" t="s">
        <v>15</v>
      </c>
      <c r="K15" s="31" t="s">
        <v>16</v>
      </c>
      <c r="M15" s="31" t="str">
        <f>B15</f>
        <v>Handling</v>
      </c>
      <c r="O15" s="12" t="s">
        <v>71</v>
      </c>
      <c r="P15" s="9"/>
      <c r="BO15" s="11" t="s">
        <v>28</v>
      </c>
      <c r="DO15" s="11" t="s">
        <v>8</v>
      </c>
    </row>
    <row r="16" spans="2:171" ht="15" x14ac:dyDescent="0.25">
      <c r="B16" s="7"/>
      <c r="C16" s="7"/>
      <c r="D16" s="44" t="s">
        <v>42</v>
      </c>
      <c r="E16" s="44" t="s">
        <v>43</v>
      </c>
      <c r="F16" s="44" t="s">
        <v>43</v>
      </c>
      <c r="G16" s="44" t="s">
        <v>43</v>
      </c>
      <c r="H16" s="44" t="s">
        <v>41</v>
      </c>
      <c r="I16" s="44" t="s">
        <v>7</v>
      </c>
      <c r="J16" s="44" t="s">
        <v>41</v>
      </c>
      <c r="K16" s="44" t="s">
        <v>41</v>
      </c>
      <c r="M16" s="7">
        <f t="shared" ref="M16" si="0">B16</f>
        <v>0</v>
      </c>
      <c r="O16" s="44">
        <v>1</v>
      </c>
      <c r="P16" s="44">
        <v>2</v>
      </c>
      <c r="Q16" s="44">
        <v>3</v>
      </c>
      <c r="R16" s="44">
        <v>4</v>
      </c>
      <c r="S16" s="44">
        <v>5</v>
      </c>
      <c r="T16" s="44">
        <v>6</v>
      </c>
      <c r="U16" s="44">
        <v>7</v>
      </c>
      <c r="V16" s="44">
        <v>8</v>
      </c>
      <c r="W16" s="44">
        <v>9</v>
      </c>
      <c r="X16" s="44">
        <v>10</v>
      </c>
      <c r="Y16" s="44">
        <v>11</v>
      </c>
      <c r="Z16" s="44">
        <v>12</v>
      </c>
      <c r="AA16" s="44">
        <v>13</v>
      </c>
      <c r="AB16" s="44">
        <v>14</v>
      </c>
      <c r="AC16" s="44">
        <v>15</v>
      </c>
      <c r="AD16" s="44">
        <v>16</v>
      </c>
      <c r="AE16" s="44">
        <v>17</v>
      </c>
      <c r="AF16" s="44">
        <v>18</v>
      </c>
      <c r="AG16" s="44">
        <v>19</v>
      </c>
      <c r="AH16" s="44">
        <v>20</v>
      </c>
      <c r="AI16" s="44">
        <v>21</v>
      </c>
      <c r="AJ16" s="44">
        <v>22</v>
      </c>
      <c r="AK16" s="44">
        <v>23</v>
      </c>
      <c r="AL16" s="44">
        <v>24</v>
      </c>
      <c r="AM16" s="44">
        <v>25</v>
      </c>
      <c r="AN16" s="44">
        <v>26</v>
      </c>
      <c r="AO16" s="44">
        <v>27</v>
      </c>
      <c r="AP16" s="44">
        <v>28</v>
      </c>
      <c r="AQ16" s="44">
        <v>29</v>
      </c>
      <c r="AR16" s="44">
        <v>30</v>
      </c>
      <c r="AS16" s="44">
        <v>31</v>
      </c>
      <c r="AT16" s="44">
        <v>32</v>
      </c>
      <c r="AU16" s="44">
        <v>33</v>
      </c>
      <c r="AV16" s="44">
        <v>34</v>
      </c>
      <c r="AW16" s="44">
        <v>35</v>
      </c>
      <c r="AX16" s="44">
        <v>36</v>
      </c>
      <c r="AY16" s="44">
        <v>37</v>
      </c>
      <c r="AZ16" s="44">
        <v>38</v>
      </c>
      <c r="BA16" s="44">
        <v>39</v>
      </c>
      <c r="BB16" s="44">
        <v>40</v>
      </c>
      <c r="BC16" s="44">
        <v>41</v>
      </c>
      <c r="BD16" s="44">
        <v>42</v>
      </c>
      <c r="BE16" s="44">
        <v>43</v>
      </c>
      <c r="BF16" s="44">
        <v>44</v>
      </c>
      <c r="BG16" s="44">
        <v>45</v>
      </c>
      <c r="BH16" s="44">
        <v>46</v>
      </c>
      <c r="BI16" s="44">
        <v>47</v>
      </c>
      <c r="BJ16" s="44">
        <v>48</v>
      </c>
      <c r="BK16" s="44">
        <v>49</v>
      </c>
      <c r="BL16" s="44">
        <v>50</v>
      </c>
      <c r="BN16" s="11"/>
      <c r="BO16" s="44">
        <v>1</v>
      </c>
      <c r="BP16" s="44">
        <f t="shared" ref="BP16:DL16" si="1">P16</f>
        <v>2</v>
      </c>
      <c r="BQ16" s="44">
        <f t="shared" si="1"/>
        <v>3</v>
      </c>
      <c r="BR16" s="44">
        <f t="shared" si="1"/>
        <v>4</v>
      </c>
      <c r="BS16" s="44">
        <f t="shared" si="1"/>
        <v>5</v>
      </c>
      <c r="BT16" s="44">
        <f t="shared" si="1"/>
        <v>6</v>
      </c>
      <c r="BU16" s="44">
        <f t="shared" si="1"/>
        <v>7</v>
      </c>
      <c r="BV16" s="44">
        <f t="shared" si="1"/>
        <v>8</v>
      </c>
      <c r="BW16" s="44">
        <f t="shared" si="1"/>
        <v>9</v>
      </c>
      <c r="BX16" s="44">
        <f t="shared" si="1"/>
        <v>10</v>
      </c>
      <c r="BY16" s="44">
        <f t="shared" si="1"/>
        <v>11</v>
      </c>
      <c r="BZ16" s="44">
        <f t="shared" si="1"/>
        <v>12</v>
      </c>
      <c r="CA16" s="44">
        <f t="shared" si="1"/>
        <v>13</v>
      </c>
      <c r="CB16" s="44">
        <f t="shared" si="1"/>
        <v>14</v>
      </c>
      <c r="CC16" s="44">
        <f t="shared" si="1"/>
        <v>15</v>
      </c>
      <c r="CD16" s="44">
        <f t="shared" si="1"/>
        <v>16</v>
      </c>
      <c r="CE16" s="44">
        <f t="shared" si="1"/>
        <v>17</v>
      </c>
      <c r="CF16" s="44">
        <f t="shared" si="1"/>
        <v>18</v>
      </c>
      <c r="CG16" s="44">
        <f t="shared" si="1"/>
        <v>19</v>
      </c>
      <c r="CH16" s="44">
        <f t="shared" si="1"/>
        <v>20</v>
      </c>
      <c r="CI16" s="44">
        <f t="shared" si="1"/>
        <v>21</v>
      </c>
      <c r="CJ16" s="44">
        <f t="shared" si="1"/>
        <v>22</v>
      </c>
      <c r="CK16" s="44">
        <f t="shared" si="1"/>
        <v>23</v>
      </c>
      <c r="CL16" s="44">
        <f t="shared" si="1"/>
        <v>24</v>
      </c>
      <c r="CM16" s="44">
        <f t="shared" si="1"/>
        <v>25</v>
      </c>
      <c r="CN16" s="44">
        <f t="shared" si="1"/>
        <v>26</v>
      </c>
      <c r="CO16" s="44">
        <f t="shared" si="1"/>
        <v>27</v>
      </c>
      <c r="CP16" s="44">
        <f t="shared" si="1"/>
        <v>28</v>
      </c>
      <c r="CQ16" s="44">
        <f t="shared" si="1"/>
        <v>29</v>
      </c>
      <c r="CR16" s="44">
        <f t="shared" si="1"/>
        <v>30</v>
      </c>
      <c r="CS16" s="44">
        <f t="shared" si="1"/>
        <v>31</v>
      </c>
      <c r="CT16" s="44">
        <f t="shared" si="1"/>
        <v>32</v>
      </c>
      <c r="CU16" s="44">
        <f t="shared" si="1"/>
        <v>33</v>
      </c>
      <c r="CV16" s="44">
        <f t="shared" si="1"/>
        <v>34</v>
      </c>
      <c r="CW16" s="44">
        <f t="shared" si="1"/>
        <v>35</v>
      </c>
      <c r="CX16" s="44">
        <f t="shared" si="1"/>
        <v>36</v>
      </c>
      <c r="CY16" s="44">
        <f t="shared" si="1"/>
        <v>37</v>
      </c>
      <c r="CZ16" s="44">
        <f t="shared" si="1"/>
        <v>38</v>
      </c>
      <c r="DA16" s="44">
        <f t="shared" si="1"/>
        <v>39</v>
      </c>
      <c r="DB16" s="44">
        <f t="shared" si="1"/>
        <v>40</v>
      </c>
      <c r="DC16" s="44">
        <f t="shared" si="1"/>
        <v>41</v>
      </c>
      <c r="DD16" s="44">
        <f t="shared" si="1"/>
        <v>42</v>
      </c>
      <c r="DE16" s="44">
        <f t="shared" si="1"/>
        <v>43</v>
      </c>
      <c r="DF16" s="44">
        <f t="shared" si="1"/>
        <v>44</v>
      </c>
      <c r="DG16" s="44">
        <f t="shared" si="1"/>
        <v>45</v>
      </c>
      <c r="DH16" s="44">
        <f t="shared" si="1"/>
        <v>46</v>
      </c>
      <c r="DI16" s="44">
        <f t="shared" si="1"/>
        <v>47</v>
      </c>
      <c r="DJ16" s="44">
        <f t="shared" si="1"/>
        <v>48</v>
      </c>
      <c r="DK16" s="44">
        <f t="shared" si="1"/>
        <v>49</v>
      </c>
      <c r="DL16" s="44">
        <f t="shared" si="1"/>
        <v>50</v>
      </c>
      <c r="DO16" s="44">
        <v>1</v>
      </c>
      <c r="DP16" s="44">
        <f t="shared" ref="DP16:FL16" si="2">BP16</f>
        <v>2</v>
      </c>
      <c r="DQ16" s="44">
        <f t="shared" si="2"/>
        <v>3</v>
      </c>
      <c r="DR16" s="44">
        <f t="shared" si="2"/>
        <v>4</v>
      </c>
      <c r="DS16" s="44">
        <f t="shared" si="2"/>
        <v>5</v>
      </c>
      <c r="DT16" s="44">
        <f t="shared" si="2"/>
        <v>6</v>
      </c>
      <c r="DU16" s="44">
        <f t="shared" si="2"/>
        <v>7</v>
      </c>
      <c r="DV16" s="44">
        <f t="shared" si="2"/>
        <v>8</v>
      </c>
      <c r="DW16" s="44">
        <f t="shared" si="2"/>
        <v>9</v>
      </c>
      <c r="DX16" s="44">
        <f t="shared" si="2"/>
        <v>10</v>
      </c>
      <c r="DY16" s="44">
        <f t="shared" si="2"/>
        <v>11</v>
      </c>
      <c r="DZ16" s="44">
        <f t="shared" si="2"/>
        <v>12</v>
      </c>
      <c r="EA16" s="44">
        <f t="shared" si="2"/>
        <v>13</v>
      </c>
      <c r="EB16" s="44">
        <f t="shared" si="2"/>
        <v>14</v>
      </c>
      <c r="EC16" s="44">
        <f t="shared" si="2"/>
        <v>15</v>
      </c>
      <c r="ED16" s="44">
        <f t="shared" si="2"/>
        <v>16</v>
      </c>
      <c r="EE16" s="44">
        <f t="shared" si="2"/>
        <v>17</v>
      </c>
      <c r="EF16" s="44">
        <f t="shared" si="2"/>
        <v>18</v>
      </c>
      <c r="EG16" s="44">
        <f t="shared" si="2"/>
        <v>19</v>
      </c>
      <c r="EH16" s="44">
        <f t="shared" si="2"/>
        <v>20</v>
      </c>
      <c r="EI16" s="44">
        <f t="shared" si="2"/>
        <v>21</v>
      </c>
      <c r="EJ16" s="44">
        <f t="shared" si="2"/>
        <v>22</v>
      </c>
      <c r="EK16" s="44">
        <f t="shared" si="2"/>
        <v>23</v>
      </c>
      <c r="EL16" s="44">
        <f t="shared" si="2"/>
        <v>24</v>
      </c>
      <c r="EM16" s="44">
        <f t="shared" si="2"/>
        <v>25</v>
      </c>
      <c r="EN16" s="44">
        <f t="shared" si="2"/>
        <v>26</v>
      </c>
      <c r="EO16" s="44">
        <f t="shared" si="2"/>
        <v>27</v>
      </c>
      <c r="EP16" s="44">
        <f t="shared" si="2"/>
        <v>28</v>
      </c>
      <c r="EQ16" s="44">
        <f t="shared" si="2"/>
        <v>29</v>
      </c>
      <c r="ER16" s="44">
        <f t="shared" si="2"/>
        <v>30</v>
      </c>
      <c r="ES16" s="44">
        <f t="shared" si="2"/>
        <v>31</v>
      </c>
      <c r="ET16" s="44">
        <f t="shared" si="2"/>
        <v>32</v>
      </c>
      <c r="EU16" s="44">
        <f t="shared" si="2"/>
        <v>33</v>
      </c>
      <c r="EV16" s="44">
        <f t="shared" si="2"/>
        <v>34</v>
      </c>
      <c r="EW16" s="44">
        <f t="shared" si="2"/>
        <v>35</v>
      </c>
      <c r="EX16" s="44">
        <f t="shared" si="2"/>
        <v>36</v>
      </c>
      <c r="EY16" s="44">
        <f t="shared" si="2"/>
        <v>37</v>
      </c>
      <c r="EZ16" s="44">
        <f t="shared" si="2"/>
        <v>38</v>
      </c>
      <c r="FA16" s="44">
        <f t="shared" si="2"/>
        <v>39</v>
      </c>
      <c r="FB16" s="44">
        <f t="shared" si="2"/>
        <v>40</v>
      </c>
      <c r="FC16" s="44">
        <f t="shared" si="2"/>
        <v>41</v>
      </c>
      <c r="FD16" s="44">
        <f t="shared" si="2"/>
        <v>42</v>
      </c>
      <c r="FE16" s="44">
        <f t="shared" si="2"/>
        <v>43</v>
      </c>
      <c r="FF16" s="44">
        <f t="shared" si="2"/>
        <v>44</v>
      </c>
      <c r="FG16" s="44">
        <f t="shared" si="2"/>
        <v>45</v>
      </c>
      <c r="FH16" s="44">
        <f t="shared" si="2"/>
        <v>46</v>
      </c>
      <c r="FI16" s="44">
        <f t="shared" si="2"/>
        <v>47</v>
      </c>
      <c r="FJ16" s="44">
        <f t="shared" si="2"/>
        <v>48</v>
      </c>
      <c r="FK16" s="44">
        <f t="shared" si="2"/>
        <v>49</v>
      </c>
      <c r="FL16" s="44">
        <f t="shared" si="2"/>
        <v>50</v>
      </c>
      <c r="FN16" s="7" t="s">
        <v>38</v>
      </c>
      <c r="FO16" s="7" t="s">
        <v>37</v>
      </c>
    </row>
    <row r="17" spans="2:171" x14ac:dyDescent="0.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4" t="s">
        <v>21</v>
      </c>
      <c r="BO17" s="6" t="e">
        <f>SUM(#REF!,#REF!,#REF!,#REF!)</f>
        <v>#REF!</v>
      </c>
      <c r="BP17" s="6" t="e">
        <f>SUM(#REF!,#REF!,#REF!,#REF!)</f>
        <v>#REF!</v>
      </c>
      <c r="BQ17" s="6" t="e">
        <f>SUM(#REF!,#REF!,#REF!,#REF!)</f>
        <v>#REF!</v>
      </c>
      <c r="BR17" s="6" t="e">
        <f>SUM(#REF!,#REF!,#REF!,#REF!)</f>
        <v>#REF!</v>
      </c>
      <c r="BS17" s="6" t="e">
        <f>SUM(#REF!,#REF!,#REF!,#REF!)</f>
        <v>#REF!</v>
      </c>
      <c r="BT17" s="6" t="e">
        <f>SUM(#REF!,#REF!,#REF!,#REF!)</f>
        <v>#REF!</v>
      </c>
      <c r="BU17" s="6" t="e">
        <f>SUM(#REF!,#REF!,#REF!,#REF!)</f>
        <v>#REF!</v>
      </c>
      <c r="BV17" s="6" t="e">
        <f>SUM(#REF!,#REF!,#REF!,#REF!)</f>
        <v>#REF!</v>
      </c>
      <c r="BW17" s="6" t="e">
        <f>SUM(#REF!,#REF!,#REF!,#REF!)</f>
        <v>#REF!</v>
      </c>
      <c r="BX17" s="6" t="e">
        <f>SUM(#REF!,#REF!,#REF!,#REF!)</f>
        <v>#REF!</v>
      </c>
      <c r="BY17" s="6" t="e">
        <f>SUM(#REF!,#REF!,#REF!,#REF!)</f>
        <v>#REF!</v>
      </c>
      <c r="BZ17" s="6" t="e">
        <f>SUM(#REF!,#REF!,#REF!,#REF!)</f>
        <v>#REF!</v>
      </c>
      <c r="CA17" s="6" t="e">
        <f>SUM(#REF!,#REF!,#REF!,#REF!)</f>
        <v>#REF!</v>
      </c>
      <c r="CB17" s="6" t="e">
        <f>SUM(#REF!,#REF!,#REF!,#REF!)</f>
        <v>#REF!</v>
      </c>
      <c r="CC17" s="6" t="e">
        <f>SUM(#REF!,#REF!,#REF!,#REF!)</f>
        <v>#REF!</v>
      </c>
      <c r="CD17" s="6" t="e">
        <f>SUM(#REF!,#REF!,#REF!,#REF!)</f>
        <v>#REF!</v>
      </c>
      <c r="CE17" s="6" t="e">
        <f>SUM(#REF!,#REF!,#REF!,#REF!)</f>
        <v>#REF!</v>
      </c>
      <c r="CF17" s="6" t="e">
        <f>SUM(#REF!,#REF!,#REF!,#REF!)</f>
        <v>#REF!</v>
      </c>
      <c r="CG17" s="6" t="e">
        <f>SUM(#REF!,#REF!,#REF!,#REF!)</f>
        <v>#REF!</v>
      </c>
      <c r="CH17" s="6" t="e">
        <f>SUM(#REF!,#REF!,#REF!,#REF!)</f>
        <v>#REF!</v>
      </c>
      <c r="CI17" s="6" t="e">
        <f>SUM(#REF!,#REF!,#REF!,#REF!)</f>
        <v>#REF!</v>
      </c>
      <c r="CJ17" s="6" t="e">
        <f>SUM(#REF!,#REF!,#REF!,#REF!)</f>
        <v>#REF!</v>
      </c>
      <c r="CK17" s="6" t="e">
        <f>SUM(#REF!,#REF!,#REF!,#REF!)</f>
        <v>#REF!</v>
      </c>
      <c r="CL17" s="6" t="e">
        <f>SUM(#REF!,#REF!,#REF!,#REF!)</f>
        <v>#REF!</v>
      </c>
      <c r="CM17" s="6" t="e">
        <f>SUM(#REF!,#REF!,#REF!,#REF!)</f>
        <v>#REF!</v>
      </c>
      <c r="CN17" s="6" t="e">
        <f>SUM(#REF!,#REF!,#REF!,#REF!)</f>
        <v>#REF!</v>
      </c>
      <c r="CO17" s="6" t="e">
        <f>SUM(#REF!,#REF!,#REF!,#REF!)</f>
        <v>#REF!</v>
      </c>
      <c r="CP17" s="6" t="e">
        <f>SUM(#REF!,#REF!,#REF!,#REF!)</f>
        <v>#REF!</v>
      </c>
      <c r="CQ17" s="6" t="e">
        <f>SUM(#REF!,#REF!,#REF!,#REF!)</f>
        <v>#REF!</v>
      </c>
      <c r="CR17" s="6" t="e">
        <f>SUM(#REF!,#REF!,#REF!,#REF!)</f>
        <v>#REF!</v>
      </c>
      <c r="CS17" s="6" t="e">
        <f>SUM(#REF!,#REF!,#REF!,#REF!)</f>
        <v>#REF!</v>
      </c>
      <c r="CT17" s="6" t="e">
        <f>SUM(#REF!,#REF!,#REF!,#REF!)</f>
        <v>#REF!</v>
      </c>
      <c r="CU17" s="6" t="e">
        <f>SUM(#REF!,#REF!,#REF!,#REF!)</f>
        <v>#REF!</v>
      </c>
      <c r="CV17" s="6" t="e">
        <f>SUM(#REF!,#REF!,#REF!,#REF!)</f>
        <v>#REF!</v>
      </c>
      <c r="CW17" s="6" t="e">
        <f>SUM(#REF!,#REF!,#REF!,#REF!)</f>
        <v>#REF!</v>
      </c>
      <c r="CX17" s="6" t="e">
        <f>SUM(#REF!,#REF!,#REF!,#REF!)</f>
        <v>#REF!</v>
      </c>
      <c r="CY17" s="6" t="e">
        <f>SUM(#REF!,#REF!,#REF!,#REF!)</f>
        <v>#REF!</v>
      </c>
      <c r="CZ17" s="6" t="e">
        <f>SUM(#REF!,#REF!,#REF!,#REF!)</f>
        <v>#REF!</v>
      </c>
      <c r="DA17" s="6" t="e">
        <f>SUM(#REF!,#REF!,#REF!,#REF!)</f>
        <v>#REF!</v>
      </c>
      <c r="DB17" s="6" t="e">
        <f>SUM(#REF!,#REF!,#REF!,#REF!)</f>
        <v>#REF!</v>
      </c>
      <c r="DC17" s="6" t="e">
        <f>SUM(#REF!,#REF!,#REF!,#REF!)</f>
        <v>#REF!</v>
      </c>
      <c r="DD17" s="6" t="e">
        <f>SUM(#REF!,#REF!,#REF!,#REF!)</f>
        <v>#REF!</v>
      </c>
      <c r="DE17" s="6" t="e">
        <f>SUM(#REF!,#REF!,#REF!,#REF!)</f>
        <v>#REF!</v>
      </c>
      <c r="DF17" s="6" t="e">
        <f>SUM(#REF!,#REF!,#REF!,#REF!)</f>
        <v>#REF!</v>
      </c>
      <c r="DG17" s="6" t="e">
        <f>SUM(#REF!,#REF!,#REF!,#REF!)</f>
        <v>#REF!</v>
      </c>
      <c r="DH17" s="6" t="e">
        <f>SUM(#REF!,#REF!,#REF!,#REF!)</f>
        <v>#REF!</v>
      </c>
      <c r="DI17" s="6" t="e">
        <f>SUM(#REF!,#REF!,#REF!,#REF!)</f>
        <v>#REF!</v>
      </c>
      <c r="DJ17" s="6" t="e">
        <f>SUM(#REF!,#REF!,#REF!,#REF!)</f>
        <v>#REF!</v>
      </c>
      <c r="DK17" s="6" t="e">
        <f>SUM(#REF!,#REF!,#REF!,#REF!)</f>
        <v>#REF!</v>
      </c>
      <c r="DL17" s="6" t="e">
        <f>SUM(#REF!,#REF!,#REF!,#REF!)</f>
        <v>#REF!</v>
      </c>
      <c r="DN17" s="3" t="s">
        <v>19</v>
      </c>
      <c r="DO17" s="127" t="e">
        <f>SUM(#REF!,#REF!,#REF!,#REF!)</f>
        <v>#REF!</v>
      </c>
      <c r="DP17" s="127" t="e">
        <f>SUM(#REF!,#REF!,#REF!,#REF!)</f>
        <v>#REF!</v>
      </c>
      <c r="DQ17" s="127" t="e">
        <f>SUM(#REF!,#REF!,#REF!,#REF!)</f>
        <v>#REF!</v>
      </c>
      <c r="DR17" s="127" t="e">
        <f>SUM(#REF!,#REF!,#REF!,#REF!)</f>
        <v>#REF!</v>
      </c>
      <c r="DS17" s="127" t="e">
        <f>SUM(#REF!,#REF!,#REF!,#REF!)</f>
        <v>#REF!</v>
      </c>
      <c r="DT17" s="127" t="e">
        <f>SUM(#REF!,#REF!,#REF!,#REF!)</f>
        <v>#REF!</v>
      </c>
      <c r="DU17" s="127" t="e">
        <f>SUM(#REF!,#REF!,#REF!,#REF!)</f>
        <v>#REF!</v>
      </c>
      <c r="DV17" s="127" t="e">
        <f>SUM(#REF!,#REF!,#REF!,#REF!)</f>
        <v>#REF!</v>
      </c>
      <c r="DW17" s="127" t="e">
        <f>SUM(#REF!,#REF!,#REF!,#REF!)</f>
        <v>#REF!</v>
      </c>
      <c r="DX17" s="127" t="e">
        <f>SUM(#REF!,#REF!,#REF!,#REF!)</f>
        <v>#REF!</v>
      </c>
      <c r="DY17" s="127" t="e">
        <f>SUM(#REF!,#REF!,#REF!,#REF!)</f>
        <v>#REF!</v>
      </c>
      <c r="DZ17" s="127" t="e">
        <f>SUM(#REF!,#REF!,#REF!,#REF!)</f>
        <v>#REF!</v>
      </c>
      <c r="EA17" s="127" t="e">
        <f>SUM(#REF!,#REF!,#REF!,#REF!)</f>
        <v>#REF!</v>
      </c>
      <c r="EB17" s="127" t="e">
        <f>SUM(#REF!,#REF!,#REF!,#REF!)</f>
        <v>#REF!</v>
      </c>
      <c r="EC17" s="127" t="e">
        <f>SUM(#REF!,#REF!,#REF!,#REF!)</f>
        <v>#REF!</v>
      </c>
      <c r="ED17" s="127" t="e">
        <f>SUM(#REF!,#REF!,#REF!,#REF!)</f>
        <v>#REF!</v>
      </c>
      <c r="EE17" s="127" t="e">
        <f>SUM(#REF!,#REF!,#REF!,#REF!)</f>
        <v>#REF!</v>
      </c>
      <c r="EF17" s="127" t="e">
        <f>SUM(#REF!,#REF!,#REF!,#REF!)</f>
        <v>#REF!</v>
      </c>
      <c r="EG17" s="127" t="e">
        <f>SUM(#REF!,#REF!,#REF!,#REF!)</f>
        <v>#REF!</v>
      </c>
      <c r="EH17" s="127" t="e">
        <f>SUM(#REF!,#REF!,#REF!,#REF!)</f>
        <v>#REF!</v>
      </c>
      <c r="EI17" s="127" t="e">
        <f>SUM(#REF!,#REF!,#REF!,#REF!)</f>
        <v>#REF!</v>
      </c>
      <c r="EJ17" s="127" t="e">
        <f>SUM(#REF!,#REF!,#REF!,#REF!)</f>
        <v>#REF!</v>
      </c>
      <c r="EK17" s="127" t="e">
        <f>SUM(#REF!,#REF!,#REF!,#REF!)</f>
        <v>#REF!</v>
      </c>
      <c r="EL17" s="127" t="e">
        <f>SUM(#REF!,#REF!,#REF!,#REF!)</f>
        <v>#REF!</v>
      </c>
      <c r="EM17" s="127" t="e">
        <f>SUM(#REF!,#REF!,#REF!,#REF!)</f>
        <v>#REF!</v>
      </c>
      <c r="EN17" s="127" t="e">
        <f>SUM(#REF!,#REF!,#REF!,#REF!)</f>
        <v>#REF!</v>
      </c>
      <c r="EO17" s="127" t="e">
        <f>SUM(#REF!,#REF!,#REF!,#REF!)</f>
        <v>#REF!</v>
      </c>
      <c r="EP17" s="127" t="e">
        <f>SUM(#REF!,#REF!,#REF!,#REF!)</f>
        <v>#REF!</v>
      </c>
      <c r="EQ17" s="127" t="e">
        <f>SUM(#REF!,#REF!,#REF!,#REF!)</f>
        <v>#REF!</v>
      </c>
      <c r="ER17" s="127" t="e">
        <f>SUM(#REF!,#REF!,#REF!,#REF!)</f>
        <v>#REF!</v>
      </c>
      <c r="ES17" s="127" t="e">
        <f>SUM(#REF!,#REF!,#REF!,#REF!)</f>
        <v>#REF!</v>
      </c>
      <c r="ET17" s="127" t="e">
        <f>SUM(#REF!,#REF!,#REF!,#REF!)</f>
        <v>#REF!</v>
      </c>
      <c r="EU17" s="127" t="e">
        <f>SUM(#REF!,#REF!,#REF!,#REF!)</f>
        <v>#REF!</v>
      </c>
      <c r="EV17" s="127" t="e">
        <f>SUM(#REF!,#REF!,#REF!,#REF!)</f>
        <v>#REF!</v>
      </c>
      <c r="EW17" s="127" t="e">
        <f>SUM(#REF!,#REF!,#REF!,#REF!)</f>
        <v>#REF!</v>
      </c>
      <c r="EX17" s="127" t="e">
        <f>SUM(#REF!,#REF!,#REF!,#REF!)</f>
        <v>#REF!</v>
      </c>
      <c r="EY17" s="127" t="e">
        <f>SUM(#REF!,#REF!,#REF!,#REF!)</f>
        <v>#REF!</v>
      </c>
      <c r="EZ17" s="127" t="e">
        <f>SUM(#REF!,#REF!,#REF!,#REF!)</f>
        <v>#REF!</v>
      </c>
      <c r="FA17" s="127" t="e">
        <f>SUM(#REF!,#REF!,#REF!,#REF!)</f>
        <v>#REF!</v>
      </c>
      <c r="FB17" s="127" t="e">
        <f>SUM(#REF!,#REF!,#REF!,#REF!)</f>
        <v>#REF!</v>
      </c>
      <c r="FC17" s="127" t="e">
        <f>SUM(#REF!,#REF!,#REF!,#REF!)</f>
        <v>#REF!</v>
      </c>
      <c r="FD17" s="127" t="e">
        <f>SUM(#REF!,#REF!,#REF!,#REF!)</f>
        <v>#REF!</v>
      </c>
      <c r="FE17" s="127" t="e">
        <f>SUM(#REF!,#REF!,#REF!,#REF!)</f>
        <v>#REF!</v>
      </c>
      <c r="FF17" s="127" t="e">
        <f>SUM(#REF!,#REF!,#REF!,#REF!)</f>
        <v>#REF!</v>
      </c>
      <c r="FG17" s="127" t="e">
        <f>SUM(#REF!,#REF!,#REF!,#REF!)</f>
        <v>#REF!</v>
      </c>
      <c r="FH17" s="127" t="e">
        <f>SUM(#REF!,#REF!,#REF!,#REF!)</f>
        <v>#REF!</v>
      </c>
      <c r="FI17" s="127" t="e">
        <f>SUM(#REF!,#REF!,#REF!,#REF!)</f>
        <v>#REF!</v>
      </c>
      <c r="FJ17" s="127" t="e">
        <f>SUM(#REF!,#REF!,#REF!,#REF!)</f>
        <v>#REF!</v>
      </c>
      <c r="FK17" s="127" t="e">
        <f>SUM(#REF!,#REF!,#REF!,#REF!)</f>
        <v>#REF!</v>
      </c>
      <c r="FL17" s="127" t="e">
        <f>SUM(#REF!,#REF!,#REF!,#REF!)</f>
        <v>#REF!</v>
      </c>
      <c r="FM17" s="128"/>
      <c r="FO17" s="6" t="e">
        <f>SUM(DO17:FL17)/$C$5</f>
        <v>#REF!</v>
      </c>
    </row>
    <row r="18" spans="2:171" ht="15" x14ac:dyDescent="0.25">
      <c r="B18" s="202" t="s">
        <v>69</v>
      </c>
      <c r="C18" s="203"/>
      <c r="D18" s="203"/>
      <c r="E18" s="203"/>
      <c r="F18" s="17"/>
      <c r="G18" s="17"/>
      <c r="H18" s="17"/>
      <c r="I18" s="16"/>
      <c r="J18" s="16"/>
      <c r="K18" s="40">
        <f>'Skovlandbrug '!D17</f>
        <v>4000</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4" t="s">
        <v>18</v>
      </c>
      <c r="BO18" s="6" t="e">
        <f>BO17</f>
        <v>#REF!</v>
      </c>
      <c r="BP18" s="6" t="e">
        <f>BP17+BO18</f>
        <v>#REF!</v>
      </c>
      <c r="BQ18" s="6" t="e">
        <f t="shared" ref="BQ18:DL18" si="3">BQ17+BP18</f>
        <v>#REF!</v>
      </c>
      <c r="BR18" s="6" t="e">
        <f t="shared" si="3"/>
        <v>#REF!</v>
      </c>
      <c r="BS18" s="6" t="e">
        <f t="shared" si="3"/>
        <v>#REF!</v>
      </c>
      <c r="BT18" s="6" t="e">
        <f t="shared" si="3"/>
        <v>#REF!</v>
      </c>
      <c r="BU18" s="6" t="e">
        <f t="shared" si="3"/>
        <v>#REF!</v>
      </c>
      <c r="BV18" s="6" t="e">
        <f t="shared" si="3"/>
        <v>#REF!</v>
      </c>
      <c r="BW18" s="6" t="e">
        <f t="shared" si="3"/>
        <v>#REF!</v>
      </c>
      <c r="BX18" s="6" t="e">
        <f t="shared" si="3"/>
        <v>#REF!</v>
      </c>
      <c r="BY18" s="6" t="e">
        <f t="shared" si="3"/>
        <v>#REF!</v>
      </c>
      <c r="BZ18" s="6" t="e">
        <f t="shared" si="3"/>
        <v>#REF!</v>
      </c>
      <c r="CA18" s="6" t="e">
        <f t="shared" si="3"/>
        <v>#REF!</v>
      </c>
      <c r="CB18" s="6" t="e">
        <f t="shared" si="3"/>
        <v>#REF!</v>
      </c>
      <c r="CC18" s="6" t="e">
        <f t="shared" si="3"/>
        <v>#REF!</v>
      </c>
      <c r="CD18" s="6" t="e">
        <f t="shared" si="3"/>
        <v>#REF!</v>
      </c>
      <c r="CE18" s="6" t="e">
        <f t="shared" si="3"/>
        <v>#REF!</v>
      </c>
      <c r="CF18" s="6" t="e">
        <f t="shared" si="3"/>
        <v>#REF!</v>
      </c>
      <c r="CG18" s="6" t="e">
        <f t="shared" si="3"/>
        <v>#REF!</v>
      </c>
      <c r="CH18" s="6" t="e">
        <f t="shared" si="3"/>
        <v>#REF!</v>
      </c>
      <c r="CI18" s="6" t="e">
        <f t="shared" si="3"/>
        <v>#REF!</v>
      </c>
      <c r="CJ18" s="6" t="e">
        <f t="shared" si="3"/>
        <v>#REF!</v>
      </c>
      <c r="CK18" s="6" t="e">
        <f t="shared" si="3"/>
        <v>#REF!</v>
      </c>
      <c r="CL18" s="6" t="e">
        <f t="shared" si="3"/>
        <v>#REF!</v>
      </c>
      <c r="CM18" s="6" t="e">
        <f t="shared" si="3"/>
        <v>#REF!</v>
      </c>
      <c r="CN18" s="6" t="e">
        <f t="shared" si="3"/>
        <v>#REF!</v>
      </c>
      <c r="CO18" s="6" t="e">
        <f t="shared" si="3"/>
        <v>#REF!</v>
      </c>
      <c r="CP18" s="6" t="e">
        <f t="shared" si="3"/>
        <v>#REF!</v>
      </c>
      <c r="CQ18" s="6" t="e">
        <f t="shared" si="3"/>
        <v>#REF!</v>
      </c>
      <c r="CR18" s="6" t="e">
        <f t="shared" si="3"/>
        <v>#REF!</v>
      </c>
      <c r="CS18" s="6" t="e">
        <f t="shared" si="3"/>
        <v>#REF!</v>
      </c>
      <c r="CT18" s="6" t="e">
        <f t="shared" si="3"/>
        <v>#REF!</v>
      </c>
      <c r="CU18" s="6" t="e">
        <f t="shared" si="3"/>
        <v>#REF!</v>
      </c>
      <c r="CV18" s="6" t="e">
        <f t="shared" si="3"/>
        <v>#REF!</v>
      </c>
      <c r="CW18" s="6" t="e">
        <f t="shared" si="3"/>
        <v>#REF!</v>
      </c>
      <c r="CX18" s="6" t="e">
        <f t="shared" si="3"/>
        <v>#REF!</v>
      </c>
      <c r="CY18" s="6" t="e">
        <f t="shared" si="3"/>
        <v>#REF!</v>
      </c>
      <c r="CZ18" s="6" t="e">
        <f t="shared" si="3"/>
        <v>#REF!</v>
      </c>
      <c r="DA18" s="6" t="e">
        <f t="shared" si="3"/>
        <v>#REF!</v>
      </c>
      <c r="DB18" s="6" t="e">
        <f t="shared" si="3"/>
        <v>#REF!</v>
      </c>
      <c r="DC18" s="6" t="e">
        <f t="shared" si="3"/>
        <v>#REF!</v>
      </c>
      <c r="DD18" s="6" t="e">
        <f t="shared" si="3"/>
        <v>#REF!</v>
      </c>
      <c r="DE18" s="6" t="e">
        <f t="shared" si="3"/>
        <v>#REF!</v>
      </c>
      <c r="DF18" s="6" t="e">
        <f t="shared" si="3"/>
        <v>#REF!</v>
      </c>
      <c r="DG18" s="6" t="e">
        <f t="shared" si="3"/>
        <v>#REF!</v>
      </c>
      <c r="DH18" s="6" t="e">
        <f t="shared" si="3"/>
        <v>#REF!</v>
      </c>
      <c r="DI18" s="6" t="e">
        <f t="shared" si="3"/>
        <v>#REF!</v>
      </c>
      <c r="DJ18" s="6" t="e">
        <f t="shared" si="3"/>
        <v>#REF!</v>
      </c>
      <c r="DK18" s="6" t="e">
        <f t="shared" si="3"/>
        <v>#REF!</v>
      </c>
      <c r="DL18" s="6" t="e">
        <f t="shared" si="3"/>
        <v>#REF!</v>
      </c>
      <c r="DN18" s="3" t="s">
        <v>20</v>
      </c>
      <c r="DO18" s="127" t="e">
        <f>BO18*(1+$C$8)^-BO$16</f>
        <v>#REF!</v>
      </c>
      <c r="DP18" s="127" t="e">
        <f>DP17+DO18</f>
        <v>#REF!</v>
      </c>
      <c r="DQ18" s="127" t="e">
        <f t="shared" ref="DQ18:FL18" si="4">DQ17+DP18</f>
        <v>#REF!</v>
      </c>
      <c r="DR18" s="127" t="e">
        <f t="shared" si="4"/>
        <v>#REF!</v>
      </c>
      <c r="DS18" s="127" t="e">
        <f t="shared" si="4"/>
        <v>#REF!</v>
      </c>
      <c r="DT18" s="127" t="e">
        <f t="shared" si="4"/>
        <v>#REF!</v>
      </c>
      <c r="DU18" s="127" t="e">
        <f t="shared" si="4"/>
        <v>#REF!</v>
      </c>
      <c r="DV18" s="127" t="e">
        <f t="shared" si="4"/>
        <v>#REF!</v>
      </c>
      <c r="DW18" s="127" t="e">
        <f t="shared" si="4"/>
        <v>#REF!</v>
      </c>
      <c r="DX18" s="127" t="e">
        <f t="shared" si="4"/>
        <v>#REF!</v>
      </c>
      <c r="DY18" s="127" t="e">
        <f t="shared" si="4"/>
        <v>#REF!</v>
      </c>
      <c r="DZ18" s="127" t="e">
        <f t="shared" si="4"/>
        <v>#REF!</v>
      </c>
      <c r="EA18" s="127" t="e">
        <f t="shared" si="4"/>
        <v>#REF!</v>
      </c>
      <c r="EB18" s="127" t="e">
        <f t="shared" si="4"/>
        <v>#REF!</v>
      </c>
      <c r="EC18" s="127" t="e">
        <f t="shared" si="4"/>
        <v>#REF!</v>
      </c>
      <c r="ED18" s="127" t="e">
        <f t="shared" si="4"/>
        <v>#REF!</v>
      </c>
      <c r="EE18" s="127" t="e">
        <f t="shared" si="4"/>
        <v>#REF!</v>
      </c>
      <c r="EF18" s="127" t="e">
        <f t="shared" si="4"/>
        <v>#REF!</v>
      </c>
      <c r="EG18" s="127" t="e">
        <f t="shared" si="4"/>
        <v>#REF!</v>
      </c>
      <c r="EH18" s="127" t="e">
        <f t="shared" si="4"/>
        <v>#REF!</v>
      </c>
      <c r="EI18" s="127" t="e">
        <f t="shared" si="4"/>
        <v>#REF!</v>
      </c>
      <c r="EJ18" s="127" t="e">
        <f t="shared" si="4"/>
        <v>#REF!</v>
      </c>
      <c r="EK18" s="127" t="e">
        <f t="shared" si="4"/>
        <v>#REF!</v>
      </c>
      <c r="EL18" s="127" t="e">
        <f t="shared" si="4"/>
        <v>#REF!</v>
      </c>
      <c r="EM18" s="127" t="e">
        <f t="shared" si="4"/>
        <v>#REF!</v>
      </c>
      <c r="EN18" s="127" t="e">
        <f t="shared" si="4"/>
        <v>#REF!</v>
      </c>
      <c r="EO18" s="127" t="e">
        <f t="shared" si="4"/>
        <v>#REF!</v>
      </c>
      <c r="EP18" s="127" t="e">
        <f t="shared" si="4"/>
        <v>#REF!</v>
      </c>
      <c r="EQ18" s="127" t="e">
        <f t="shared" si="4"/>
        <v>#REF!</v>
      </c>
      <c r="ER18" s="127" t="e">
        <f t="shared" si="4"/>
        <v>#REF!</v>
      </c>
      <c r="ES18" s="127" t="e">
        <f t="shared" si="4"/>
        <v>#REF!</v>
      </c>
      <c r="ET18" s="127" t="e">
        <f t="shared" si="4"/>
        <v>#REF!</v>
      </c>
      <c r="EU18" s="127" t="e">
        <f t="shared" si="4"/>
        <v>#REF!</v>
      </c>
      <c r="EV18" s="127" t="e">
        <f t="shared" si="4"/>
        <v>#REF!</v>
      </c>
      <c r="EW18" s="127" t="e">
        <f t="shared" si="4"/>
        <v>#REF!</v>
      </c>
      <c r="EX18" s="127" t="e">
        <f t="shared" si="4"/>
        <v>#REF!</v>
      </c>
      <c r="EY18" s="127" t="e">
        <f t="shared" si="4"/>
        <v>#REF!</v>
      </c>
      <c r="EZ18" s="127" t="e">
        <f t="shared" si="4"/>
        <v>#REF!</v>
      </c>
      <c r="FA18" s="127" t="e">
        <f t="shared" si="4"/>
        <v>#REF!</v>
      </c>
      <c r="FB18" s="127" t="e">
        <f t="shared" si="4"/>
        <v>#REF!</v>
      </c>
      <c r="FC18" s="127" t="e">
        <f t="shared" si="4"/>
        <v>#REF!</v>
      </c>
      <c r="FD18" s="127" t="e">
        <f t="shared" si="4"/>
        <v>#REF!</v>
      </c>
      <c r="FE18" s="127" t="e">
        <f t="shared" si="4"/>
        <v>#REF!</v>
      </c>
      <c r="FF18" s="127" t="e">
        <f t="shared" si="4"/>
        <v>#REF!</v>
      </c>
      <c r="FG18" s="127" t="e">
        <f t="shared" si="4"/>
        <v>#REF!</v>
      </c>
      <c r="FH18" s="127" t="e">
        <f t="shared" si="4"/>
        <v>#REF!</v>
      </c>
      <c r="FI18" s="127" t="e">
        <f t="shared" si="4"/>
        <v>#REF!</v>
      </c>
      <c r="FJ18" s="127" t="e">
        <f t="shared" si="4"/>
        <v>#REF!</v>
      </c>
      <c r="FK18" s="127" t="e">
        <f t="shared" si="4"/>
        <v>#REF!</v>
      </c>
      <c r="FL18" s="127" t="e">
        <f t="shared" si="4"/>
        <v>#REF!</v>
      </c>
      <c r="FO18" s="129" t="e">
        <f>FL18/#REF!</f>
        <v>#REF!</v>
      </c>
    </row>
    <row r="19" spans="2:171" ht="15" x14ac:dyDescent="0.25">
      <c r="B19" s="204" t="s">
        <v>68</v>
      </c>
      <c r="C19" s="205"/>
      <c r="D19" s="205"/>
      <c r="E19" s="205"/>
      <c r="F19" s="30"/>
      <c r="G19" s="30"/>
      <c r="H19" s="30"/>
      <c r="I19" s="30"/>
      <c r="J19" s="30"/>
      <c r="K19" s="41">
        <f>FO22</f>
        <v>2534.7392048400111</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2:171" x14ac:dyDescent="0.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4" t="s">
        <v>65</v>
      </c>
      <c r="BO20" s="6" t="e">
        <f>SUM(BO17:DL17)/$C$5</f>
        <v>#REF!</v>
      </c>
      <c r="BP20" s="6" t="e">
        <f>BO20</f>
        <v>#REF!</v>
      </c>
      <c r="BQ20" s="6" t="e">
        <f t="shared" ref="BQ20:DK20" si="5">BP20</f>
        <v>#REF!</v>
      </c>
      <c r="BR20" s="6" t="e">
        <f t="shared" si="5"/>
        <v>#REF!</v>
      </c>
      <c r="BS20" s="6" t="e">
        <f t="shared" si="5"/>
        <v>#REF!</v>
      </c>
      <c r="BT20" s="6" t="e">
        <f t="shared" si="5"/>
        <v>#REF!</v>
      </c>
      <c r="BU20" s="6" t="e">
        <f t="shared" si="5"/>
        <v>#REF!</v>
      </c>
      <c r="BV20" s="6" t="e">
        <f t="shared" si="5"/>
        <v>#REF!</v>
      </c>
      <c r="BW20" s="6" t="e">
        <f t="shared" si="5"/>
        <v>#REF!</v>
      </c>
      <c r="BX20" s="6" t="e">
        <f t="shared" si="5"/>
        <v>#REF!</v>
      </c>
      <c r="BY20" s="6" t="e">
        <f t="shared" si="5"/>
        <v>#REF!</v>
      </c>
      <c r="BZ20" s="6" t="e">
        <f t="shared" si="5"/>
        <v>#REF!</v>
      </c>
      <c r="CA20" s="6" t="e">
        <f t="shared" si="5"/>
        <v>#REF!</v>
      </c>
      <c r="CB20" s="6" t="e">
        <f t="shared" si="5"/>
        <v>#REF!</v>
      </c>
      <c r="CC20" s="6" t="e">
        <f t="shared" si="5"/>
        <v>#REF!</v>
      </c>
      <c r="CD20" s="6" t="e">
        <f t="shared" si="5"/>
        <v>#REF!</v>
      </c>
      <c r="CE20" s="6" t="e">
        <f t="shared" si="5"/>
        <v>#REF!</v>
      </c>
      <c r="CF20" s="6" t="e">
        <f t="shared" si="5"/>
        <v>#REF!</v>
      </c>
      <c r="CG20" s="6" t="e">
        <f t="shared" si="5"/>
        <v>#REF!</v>
      </c>
      <c r="CH20" s="6" t="e">
        <f t="shared" si="5"/>
        <v>#REF!</v>
      </c>
      <c r="CI20" s="6" t="e">
        <f t="shared" si="5"/>
        <v>#REF!</v>
      </c>
      <c r="CJ20" s="6" t="e">
        <f t="shared" si="5"/>
        <v>#REF!</v>
      </c>
      <c r="CK20" s="6" t="e">
        <f t="shared" si="5"/>
        <v>#REF!</v>
      </c>
      <c r="CL20" s="6" t="e">
        <f t="shared" si="5"/>
        <v>#REF!</v>
      </c>
      <c r="CM20" s="6" t="e">
        <f t="shared" si="5"/>
        <v>#REF!</v>
      </c>
      <c r="CN20" s="6" t="e">
        <f t="shared" si="5"/>
        <v>#REF!</v>
      </c>
      <c r="CO20" s="6" t="e">
        <f t="shared" si="5"/>
        <v>#REF!</v>
      </c>
      <c r="CP20" s="6" t="e">
        <f t="shared" si="5"/>
        <v>#REF!</v>
      </c>
      <c r="CQ20" s="6" t="e">
        <f t="shared" si="5"/>
        <v>#REF!</v>
      </c>
      <c r="CR20" s="6" t="e">
        <f t="shared" si="5"/>
        <v>#REF!</v>
      </c>
      <c r="CS20" s="6" t="e">
        <f t="shared" si="5"/>
        <v>#REF!</v>
      </c>
      <c r="CT20" s="6" t="e">
        <f t="shared" si="5"/>
        <v>#REF!</v>
      </c>
      <c r="CU20" s="6" t="e">
        <f t="shared" si="5"/>
        <v>#REF!</v>
      </c>
      <c r="CV20" s="6" t="e">
        <f t="shared" si="5"/>
        <v>#REF!</v>
      </c>
      <c r="CW20" s="6" t="e">
        <f t="shared" si="5"/>
        <v>#REF!</v>
      </c>
      <c r="CX20" s="6" t="e">
        <f t="shared" si="5"/>
        <v>#REF!</v>
      </c>
      <c r="CY20" s="6" t="e">
        <f t="shared" si="5"/>
        <v>#REF!</v>
      </c>
      <c r="CZ20" s="6" t="e">
        <f t="shared" si="5"/>
        <v>#REF!</v>
      </c>
      <c r="DA20" s="6" t="e">
        <f t="shared" si="5"/>
        <v>#REF!</v>
      </c>
      <c r="DB20" s="6" t="e">
        <f t="shared" si="5"/>
        <v>#REF!</v>
      </c>
      <c r="DC20" s="6" t="e">
        <f t="shared" si="5"/>
        <v>#REF!</v>
      </c>
      <c r="DD20" s="6" t="e">
        <f t="shared" si="5"/>
        <v>#REF!</v>
      </c>
      <c r="DE20" s="6" t="e">
        <f t="shared" si="5"/>
        <v>#REF!</v>
      </c>
      <c r="DF20" s="6" t="e">
        <f t="shared" si="5"/>
        <v>#REF!</v>
      </c>
      <c r="DG20" s="6" t="e">
        <f t="shared" si="5"/>
        <v>#REF!</v>
      </c>
      <c r="DH20" s="6" t="e">
        <f t="shared" si="5"/>
        <v>#REF!</v>
      </c>
      <c r="DI20" s="6" t="e">
        <f t="shared" si="5"/>
        <v>#REF!</v>
      </c>
      <c r="DJ20" s="6" t="e">
        <f t="shared" si="5"/>
        <v>#REF!</v>
      </c>
      <c r="DK20" s="6" t="e">
        <f t="shared" si="5"/>
        <v>#REF!</v>
      </c>
      <c r="DL20" s="6" t="e">
        <f>DK20</f>
        <v>#REF!</v>
      </c>
      <c r="DN20" s="3" t="s">
        <v>66</v>
      </c>
      <c r="DO20" s="40" t="e">
        <f t="shared" ref="DO20:FL20" si="6">$FO$20</f>
        <v>#REF!</v>
      </c>
      <c r="DP20" s="40" t="e">
        <f t="shared" si="6"/>
        <v>#REF!</v>
      </c>
      <c r="DQ20" s="40" t="e">
        <f t="shared" si="6"/>
        <v>#REF!</v>
      </c>
      <c r="DR20" s="40" t="e">
        <f t="shared" si="6"/>
        <v>#REF!</v>
      </c>
      <c r="DS20" s="40" t="e">
        <f t="shared" si="6"/>
        <v>#REF!</v>
      </c>
      <c r="DT20" s="40" t="e">
        <f t="shared" si="6"/>
        <v>#REF!</v>
      </c>
      <c r="DU20" s="40" t="e">
        <f t="shared" si="6"/>
        <v>#REF!</v>
      </c>
      <c r="DV20" s="40" t="e">
        <f t="shared" si="6"/>
        <v>#REF!</v>
      </c>
      <c r="DW20" s="40" t="e">
        <f t="shared" si="6"/>
        <v>#REF!</v>
      </c>
      <c r="DX20" s="40" t="e">
        <f t="shared" si="6"/>
        <v>#REF!</v>
      </c>
      <c r="DY20" s="40" t="e">
        <f t="shared" si="6"/>
        <v>#REF!</v>
      </c>
      <c r="DZ20" s="40" t="e">
        <f t="shared" si="6"/>
        <v>#REF!</v>
      </c>
      <c r="EA20" s="40" t="e">
        <f t="shared" si="6"/>
        <v>#REF!</v>
      </c>
      <c r="EB20" s="40" t="e">
        <f t="shared" si="6"/>
        <v>#REF!</v>
      </c>
      <c r="EC20" s="40" t="e">
        <f t="shared" si="6"/>
        <v>#REF!</v>
      </c>
      <c r="ED20" s="40" t="e">
        <f t="shared" si="6"/>
        <v>#REF!</v>
      </c>
      <c r="EE20" s="40" t="e">
        <f t="shared" si="6"/>
        <v>#REF!</v>
      </c>
      <c r="EF20" s="40" t="e">
        <f t="shared" si="6"/>
        <v>#REF!</v>
      </c>
      <c r="EG20" s="40" t="e">
        <f t="shared" si="6"/>
        <v>#REF!</v>
      </c>
      <c r="EH20" s="40" t="e">
        <f t="shared" si="6"/>
        <v>#REF!</v>
      </c>
      <c r="EI20" s="40" t="e">
        <f t="shared" si="6"/>
        <v>#REF!</v>
      </c>
      <c r="EJ20" s="40" t="e">
        <f t="shared" si="6"/>
        <v>#REF!</v>
      </c>
      <c r="EK20" s="40" t="e">
        <f t="shared" si="6"/>
        <v>#REF!</v>
      </c>
      <c r="EL20" s="40" t="e">
        <f t="shared" si="6"/>
        <v>#REF!</v>
      </c>
      <c r="EM20" s="40" t="e">
        <f t="shared" si="6"/>
        <v>#REF!</v>
      </c>
      <c r="EN20" s="40" t="e">
        <f t="shared" si="6"/>
        <v>#REF!</v>
      </c>
      <c r="EO20" s="40" t="e">
        <f t="shared" si="6"/>
        <v>#REF!</v>
      </c>
      <c r="EP20" s="40" t="e">
        <f t="shared" si="6"/>
        <v>#REF!</v>
      </c>
      <c r="EQ20" s="40" t="e">
        <f t="shared" si="6"/>
        <v>#REF!</v>
      </c>
      <c r="ER20" s="40" t="e">
        <f t="shared" si="6"/>
        <v>#REF!</v>
      </c>
      <c r="ES20" s="40" t="e">
        <f t="shared" si="6"/>
        <v>#REF!</v>
      </c>
      <c r="ET20" s="40" t="e">
        <f t="shared" si="6"/>
        <v>#REF!</v>
      </c>
      <c r="EU20" s="40" t="e">
        <f t="shared" si="6"/>
        <v>#REF!</v>
      </c>
      <c r="EV20" s="40" t="e">
        <f t="shared" si="6"/>
        <v>#REF!</v>
      </c>
      <c r="EW20" s="40" t="e">
        <f t="shared" si="6"/>
        <v>#REF!</v>
      </c>
      <c r="EX20" s="40" t="e">
        <f t="shared" si="6"/>
        <v>#REF!</v>
      </c>
      <c r="EY20" s="40" t="e">
        <f t="shared" si="6"/>
        <v>#REF!</v>
      </c>
      <c r="EZ20" s="40" t="e">
        <f t="shared" si="6"/>
        <v>#REF!</v>
      </c>
      <c r="FA20" s="40" t="e">
        <f t="shared" si="6"/>
        <v>#REF!</v>
      </c>
      <c r="FB20" s="40" t="e">
        <f t="shared" si="6"/>
        <v>#REF!</v>
      </c>
      <c r="FC20" s="40" t="e">
        <f t="shared" si="6"/>
        <v>#REF!</v>
      </c>
      <c r="FD20" s="40" t="e">
        <f t="shared" si="6"/>
        <v>#REF!</v>
      </c>
      <c r="FE20" s="40" t="e">
        <f t="shared" si="6"/>
        <v>#REF!</v>
      </c>
      <c r="FF20" s="40" t="e">
        <f t="shared" si="6"/>
        <v>#REF!</v>
      </c>
      <c r="FG20" s="40" t="e">
        <f t="shared" si="6"/>
        <v>#REF!</v>
      </c>
      <c r="FH20" s="40" t="e">
        <f t="shared" si="6"/>
        <v>#REF!</v>
      </c>
      <c r="FI20" s="40" t="e">
        <f t="shared" si="6"/>
        <v>#REF!</v>
      </c>
      <c r="FJ20" s="40" t="e">
        <f t="shared" si="6"/>
        <v>#REF!</v>
      </c>
      <c r="FK20" s="40" t="e">
        <f t="shared" si="6"/>
        <v>#REF!</v>
      </c>
      <c r="FL20" s="40" t="e">
        <f t="shared" si="6"/>
        <v>#REF!</v>
      </c>
      <c r="FO20" s="6" t="e">
        <f>SUM(#REF!)</f>
        <v>#REF!</v>
      </c>
    </row>
    <row r="21" spans="2:171" ht="15" x14ac:dyDescent="0.25">
      <c r="D21" s="37"/>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3" t="s">
        <v>78</v>
      </c>
      <c r="BO21" s="8" t="e">
        <f>BO17</f>
        <v>#REF!</v>
      </c>
      <c r="BP21" s="8" t="e">
        <f>AVERAGE($BO$17:BP17)</f>
        <v>#REF!</v>
      </c>
      <c r="BQ21" s="8" t="e">
        <f>AVERAGE($BO$17:BQ17)</f>
        <v>#REF!</v>
      </c>
      <c r="BR21" s="8" t="e">
        <f>AVERAGE($BO$17:BR17)</f>
        <v>#REF!</v>
      </c>
      <c r="BS21" s="8" t="e">
        <f>AVERAGE($BO$17:BS17)</f>
        <v>#REF!</v>
      </c>
      <c r="BT21" s="8" t="e">
        <f>AVERAGE($BO$17:BT17)</f>
        <v>#REF!</v>
      </c>
      <c r="BU21" s="8" t="e">
        <f>AVERAGE($BO$17:BU17)</f>
        <v>#REF!</v>
      </c>
      <c r="BV21" s="8" t="e">
        <f>AVERAGE($BO$17:BV17)</f>
        <v>#REF!</v>
      </c>
      <c r="BW21" s="8" t="e">
        <f>AVERAGE($BO$17:BW17)</f>
        <v>#REF!</v>
      </c>
      <c r="BX21" s="8" t="e">
        <f>AVERAGE($BO$17:BX17)</f>
        <v>#REF!</v>
      </c>
      <c r="BY21" s="8" t="e">
        <f>AVERAGE($BO$17:BY17)</f>
        <v>#REF!</v>
      </c>
      <c r="BZ21" s="8" t="e">
        <f>AVERAGE($BO$17:BZ17)</f>
        <v>#REF!</v>
      </c>
      <c r="CA21" s="8" t="e">
        <f>AVERAGE($BO$17:CA17)</f>
        <v>#REF!</v>
      </c>
      <c r="CB21" s="8" t="e">
        <f>AVERAGE($BO$17:CB17)</f>
        <v>#REF!</v>
      </c>
      <c r="CC21" s="8" t="e">
        <f>AVERAGE($BO$17:CC17)</f>
        <v>#REF!</v>
      </c>
      <c r="CD21" s="8" t="e">
        <f>AVERAGE($BO$17:CD17)</f>
        <v>#REF!</v>
      </c>
      <c r="CE21" s="8" t="e">
        <f>AVERAGE($BO$17:CE17)</f>
        <v>#REF!</v>
      </c>
      <c r="CF21" s="8" t="e">
        <f>AVERAGE($BO$17:CF17)</f>
        <v>#REF!</v>
      </c>
      <c r="CG21" s="8" t="e">
        <f>AVERAGE($BO$17:CG17)</f>
        <v>#REF!</v>
      </c>
      <c r="CH21" s="8" t="e">
        <f>AVERAGE($BO$17:CH17)</f>
        <v>#REF!</v>
      </c>
      <c r="CI21" s="8" t="e">
        <f>AVERAGE($BO$17:CI17)</f>
        <v>#REF!</v>
      </c>
      <c r="CJ21" s="8" t="e">
        <f>AVERAGE($BO$17:CJ17)</f>
        <v>#REF!</v>
      </c>
      <c r="CK21" s="8" t="e">
        <f>AVERAGE($BO$17:CK17)</f>
        <v>#REF!</v>
      </c>
      <c r="CL21" s="8" t="e">
        <f>AVERAGE($BO$17:CL17)</f>
        <v>#REF!</v>
      </c>
      <c r="CM21" s="8" t="e">
        <f>AVERAGE($BO$17:CM17)</f>
        <v>#REF!</v>
      </c>
      <c r="CN21" s="8" t="e">
        <f>AVERAGE($BO$17:CN17)</f>
        <v>#REF!</v>
      </c>
      <c r="CO21" s="8" t="e">
        <f>AVERAGE($BO$17:CO17)</f>
        <v>#REF!</v>
      </c>
      <c r="CP21" s="8" t="e">
        <f>AVERAGE($BO$17:CP17)</f>
        <v>#REF!</v>
      </c>
      <c r="CQ21" s="8" t="e">
        <f>AVERAGE($BO$17:CQ17)</f>
        <v>#REF!</v>
      </c>
      <c r="CR21" s="8" t="e">
        <f>AVERAGE($BO$17:CR17)</f>
        <v>#REF!</v>
      </c>
      <c r="CS21" s="8" t="e">
        <f>AVERAGE($BO$17:CS17)</f>
        <v>#REF!</v>
      </c>
      <c r="CT21" s="8" t="e">
        <f>AVERAGE($BO$17:CT17)</f>
        <v>#REF!</v>
      </c>
      <c r="CU21" s="8" t="e">
        <f>AVERAGE($BO$17:CU17)</f>
        <v>#REF!</v>
      </c>
      <c r="CV21" s="8" t="e">
        <f>AVERAGE($BO$17:CV17)</f>
        <v>#REF!</v>
      </c>
      <c r="CW21" s="8" t="e">
        <f>AVERAGE($BO$17:CW17)</f>
        <v>#REF!</v>
      </c>
      <c r="CX21" s="8" t="e">
        <f>AVERAGE($BO$17:CX17)</f>
        <v>#REF!</v>
      </c>
      <c r="CY21" s="8" t="e">
        <f>AVERAGE($BO$17:CY17)</f>
        <v>#REF!</v>
      </c>
      <c r="CZ21" s="8" t="e">
        <f>AVERAGE($BO$17:CZ17)</f>
        <v>#REF!</v>
      </c>
      <c r="DA21" s="8" t="e">
        <f>AVERAGE($BO$17:DA17)</f>
        <v>#REF!</v>
      </c>
      <c r="DB21" s="8" t="e">
        <f>AVERAGE($BO$17:DB17)</f>
        <v>#REF!</v>
      </c>
      <c r="DC21" s="8" t="e">
        <f>AVERAGE($BO$17:DC17)</f>
        <v>#REF!</v>
      </c>
      <c r="DD21" s="8" t="e">
        <f>AVERAGE($BO$17:DD17)</f>
        <v>#REF!</v>
      </c>
      <c r="DE21" s="8" t="e">
        <f>AVERAGE($BO$17:DE17)</f>
        <v>#REF!</v>
      </c>
      <c r="DF21" s="8" t="e">
        <f>AVERAGE($BO$17:DF17)</f>
        <v>#REF!</v>
      </c>
      <c r="DG21" s="8" t="e">
        <f>AVERAGE($BO$17:DG17)</f>
        <v>#REF!</v>
      </c>
      <c r="DH21" s="8" t="e">
        <f>AVERAGE($BO$17:DH17)</f>
        <v>#REF!</v>
      </c>
      <c r="DI21" s="8" t="e">
        <f>AVERAGE($BO$17:DI17)</f>
        <v>#REF!</v>
      </c>
      <c r="DJ21" s="8" t="e">
        <f>AVERAGE($BO$17:DJ17)</f>
        <v>#REF!</v>
      </c>
      <c r="DK21" s="8" t="e">
        <f>AVERAGE($BO$17:DK17)</f>
        <v>#REF!</v>
      </c>
      <c r="DL21" s="8" t="e">
        <f>AVERAGE($BO$17:DL17)</f>
        <v>#REF!</v>
      </c>
      <c r="DN21" s="3" t="s">
        <v>77</v>
      </c>
      <c r="DO21" s="6" t="e">
        <f>DO17</f>
        <v>#REF!</v>
      </c>
      <c r="DP21" s="40" t="e">
        <f>AVERAGE($DO$17:DP17)</f>
        <v>#REF!</v>
      </c>
      <c r="DQ21" s="40" t="e">
        <f>AVERAGE($DO$17:DQ17)</f>
        <v>#REF!</v>
      </c>
      <c r="DR21" s="40" t="e">
        <f>AVERAGE($DO$17:DR17)</f>
        <v>#REF!</v>
      </c>
      <c r="DS21" s="40" t="e">
        <f>AVERAGE($DO$17:DS17)</f>
        <v>#REF!</v>
      </c>
      <c r="DT21" s="40" t="e">
        <f>AVERAGE($DO$17:DT17)</f>
        <v>#REF!</v>
      </c>
      <c r="DU21" s="40" t="e">
        <f>AVERAGE($DO$17:DU17)</f>
        <v>#REF!</v>
      </c>
      <c r="DV21" s="40" t="e">
        <f>AVERAGE($DO$17:DV17)</f>
        <v>#REF!</v>
      </c>
      <c r="DW21" s="40" t="e">
        <f>AVERAGE($DO$17:DW17)</f>
        <v>#REF!</v>
      </c>
      <c r="DX21" s="40" t="e">
        <f>AVERAGE($DO$17:DX17)</f>
        <v>#REF!</v>
      </c>
      <c r="DY21" s="40" t="e">
        <f>AVERAGE($DO$17:DY17)</f>
        <v>#REF!</v>
      </c>
      <c r="DZ21" s="40" t="e">
        <f>AVERAGE($DO$17:DZ17)</f>
        <v>#REF!</v>
      </c>
      <c r="EA21" s="40" t="e">
        <f>AVERAGE($DO$17:EA17)</f>
        <v>#REF!</v>
      </c>
      <c r="EB21" s="40" t="e">
        <f>AVERAGE($DO$17:EB17)</f>
        <v>#REF!</v>
      </c>
      <c r="EC21" s="40" t="e">
        <f>AVERAGE($DO$17:EC17)</f>
        <v>#REF!</v>
      </c>
      <c r="ED21" s="40" t="e">
        <f>AVERAGE($DO$17:ED17)</f>
        <v>#REF!</v>
      </c>
      <c r="EE21" s="40" t="e">
        <f>AVERAGE($DO$17:EE17)</f>
        <v>#REF!</v>
      </c>
      <c r="EF21" s="40" t="e">
        <f>AVERAGE($DO$17:EF17)</f>
        <v>#REF!</v>
      </c>
      <c r="EG21" s="40" t="e">
        <f>AVERAGE($DO$17:EG17)</f>
        <v>#REF!</v>
      </c>
      <c r="EH21" s="40" t="e">
        <f>AVERAGE($DO$17:EH17)</f>
        <v>#REF!</v>
      </c>
      <c r="EI21" s="40" t="e">
        <f>AVERAGE($DO$17:EI17)</f>
        <v>#REF!</v>
      </c>
      <c r="EJ21" s="40" t="e">
        <f>AVERAGE($DO$17:EJ17)</f>
        <v>#REF!</v>
      </c>
      <c r="EK21" s="40" t="e">
        <f>AVERAGE($DO$17:EK17)</f>
        <v>#REF!</v>
      </c>
      <c r="EL21" s="40" t="e">
        <f>AVERAGE($DO$17:EL17)</f>
        <v>#REF!</v>
      </c>
      <c r="EM21" s="40" t="e">
        <f>AVERAGE($DO$17:EM17)</f>
        <v>#REF!</v>
      </c>
      <c r="EN21" s="40" t="e">
        <f>AVERAGE($DO$17:EN17)</f>
        <v>#REF!</v>
      </c>
      <c r="EO21" s="40" t="e">
        <f>AVERAGE($DO$17:EO17)</f>
        <v>#REF!</v>
      </c>
      <c r="EP21" s="40" t="e">
        <f>AVERAGE($DO$17:EP17)</f>
        <v>#REF!</v>
      </c>
      <c r="EQ21" s="40" t="e">
        <f>AVERAGE($DO$17:EQ17)</f>
        <v>#REF!</v>
      </c>
      <c r="ER21" s="40" t="e">
        <f>AVERAGE($DO$17:ER17)</f>
        <v>#REF!</v>
      </c>
      <c r="ES21" s="40" t="e">
        <f>AVERAGE($DO$17:ES17)</f>
        <v>#REF!</v>
      </c>
      <c r="ET21" s="40" t="e">
        <f>AVERAGE($DO$17:ET17)</f>
        <v>#REF!</v>
      </c>
      <c r="EU21" s="40" t="e">
        <f>AVERAGE($DO$17:EU17)</f>
        <v>#REF!</v>
      </c>
      <c r="EV21" s="40" t="e">
        <f>AVERAGE($DO$17:EV17)</f>
        <v>#REF!</v>
      </c>
      <c r="EW21" s="40" t="e">
        <f>AVERAGE($DO$17:EW17)</f>
        <v>#REF!</v>
      </c>
      <c r="EX21" s="40" t="e">
        <f>AVERAGE($DO$17:EX17)</f>
        <v>#REF!</v>
      </c>
      <c r="EY21" s="40" t="e">
        <f>AVERAGE($DO$17:EY17)</f>
        <v>#REF!</v>
      </c>
      <c r="EZ21" s="40" t="e">
        <f>AVERAGE($DO$17:EZ17)</f>
        <v>#REF!</v>
      </c>
      <c r="FA21" s="40" t="e">
        <f>AVERAGE($DO$17:FA17)</f>
        <v>#REF!</v>
      </c>
      <c r="FB21" s="40" t="e">
        <f>AVERAGE($DO$17:FB17)</f>
        <v>#REF!</v>
      </c>
      <c r="FC21" s="40" t="e">
        <f>AVERAGE($DO$17:FC17)</f>
        <v>#REF!</v>
      </c>
      <c r="FD21" s="40" t="e">
        <f>AVERAGE($DO$17:FD17)</f>
        <v>#REF!</v>
      </c>
      <c r="FE21" s="40" t="e">
        <f>AVERAGE($DO$17:FE17)</f>
        <v>#REF!</v>
      </c>
      <c r="FF21" s="40" t="e">
        <f>AVERAGE($DO$17:FF17)</f>
        <v>#REF!</v>
      </c>
      <c r="FG21" s="40" t="e">
        <f>AVERAGE($DO$17:FG17)</f>
        <v>#REF!</v>
      </c>
      <c r="FH21" s="40" t="e">
        <f>AVERAGE($DO$17:FH17)</f>
        <v>#REF!</v>
      </c>
      <c r="FI21" s="40" t="e">
        <f>AVERAGE($DO$17:FI17)</f>
        <v>#REF!</v>
      </c>
      <c r="FJ21" s="40" t="e">
        <f>AVERAGE($DO$17:FJ17)</f>
        <v>#REF!</v>
      </c>
      <c r="FK21" s="40" t="e">
        <f>AVERAGE($DO$17:FK17)</f>
        <v>#REF!</v>
      </c>
      <c r="FL21" s="40" t="e">
        <f>AVERAGE($DO$17:FL17)</f>
        <v>#REF!</v>
      </c>
      <c r="FO21" s="40" t="e">
        <f>FL21</f>
        <v>#REF!</v>
      </c>
    </row>
    <row r="22" spans="2:171" x14ac:dyDescent="0.2">
      <c r="BN22" s="40" t="str">
        <f>B18</f>
        <v>Gns. alternativ DBII inkl. tilskud, kr. pr. ha, året priser</v>
      </c>
      <c r="BO22" s="40">
        <f>K18</f>
        <v>4000</v>
      </c>
      <c r="BP22" s="40">
        <f>BO22</f>
        <v>4000</v>
      </c>
      <c r="BQ22" s="40">
        <f t="shared" ref="BQ22:DL22" si="7">BP22</f>
        <v>4000</v>
      </c>
      <c r="BR22" s="40">
        <f t="shared" si="7"/>
        <v>4000</v>
      </c>
      <c r="BS22" s="40">
        <f t="shared" si="7"/>
        <v>4000</v>
      </c>
      <c r="BT22" s="40">
        <f t="shared" si="7"/>
        <v>4000</v>
      </c>
      <c r="BU22" s="40">
        <f t="shared" si="7"/>
        <v>4000</v>
      </c>
      <c r="BV22" s="40">
        <f t="shared" si="7"/>
        <v>4000</v>
      </c>
      <c r="BW22" s="40">
        <f t="shared" si="7"/>
        <v>4000</v>
      </c>
      <c r="BX22" s="40">
        <f t="shared" si="7"/>
        <v>4000</v>
      </c>
      <c r="BY22" s="40">
        <f t="shared" si="7"/>
        <v>4000</v>
      </c>
      <c r="BZ22" s="40">
        <f t="shared" si="7"/>
        <v>4000</v>
      </c>
      <c r="CA22" s="40">
        <f t="shared" si="7"/>
        <v>4000</v>
      </c>
      <c r="CB22" s="40">
        <f t="shared" si="7"/>
        <v>4000</v>
      </c>
      <c r="CC22" s="40">
        <f t="shared" si="7"/>
        <v>4000</v>
      </c>
      <c r="CD22" s="40">
        <f t="shared" si="7"/>
        <v>4000</v>
      </c>
      <c r="CE22" s="40">
        <f t="shared" si="7"/>
        <v>4000</v>
      </c>
      <c r="CF22" s="40">
        <f t="shared" si="7"/>
        <v>4000</v>
      </c>
      <c r="CG22" s="40">
        <f t="shared" si="7"/>
        <v>4000</v>
      </c>
      <c r="CH22" s="40">
        <f t="shared" si="7"/>
        <v>4000</v>
      </c>
      <c r="CI22" s="40">
        <f t="shared" si="7"/>
        <v>4000</v>
      </c>
      <c r="CJ22" s="40">
        <f t="shared" si="7"/>
        <v>4000</v>
      </c>
      <c r="CK22" s="40">
        <f t="shared" si="7"/>
        <v>4000</v>
      </c>
      <c r="CL22" s="40">
        <f t="shared" si="7"/>
        <v>4000</v>
      </c>
      <c r="CM22" s="40">
        <f t="shared" si="7"/>
        <v>4000</v>
      </c>
      <c r="CN22" s="40">
        <f t="shared" si="7"/>
        <v>4000</v>
      </c>
      <c r="CO22" s="40">
        <f t="shared" si="7"/>
        <v>4000</v>
      </c>
      <c r="CP22" s="40">
        <f t="shared" si="7"/>
        <v>4000</v>
      </c>
      <c r="CQ22" s="40">
        <f t="shared" si="7"/>
        <v>4000</v>
      </c>
      <c r="CR22" s="40">
        <f t="shared" si="7"/>
        <v>4000</v>
      </c>
      <c r="CS22" s="40">
        <f t="shared" si="7"/>
        <v>4000</v>
      </c>
      <c r="CT22" s="40">
        <f t="shared" si="7"/>
        <v>4000</v>
      </c>
      <c r="CU22" s="40">
        <f t="shared" si="7"/>
        <v>4000</v>
      </c>
      <c r="CV22" s="40">
        <f t="shared" si="7"/>
        <v>4000</v>
      </c>
      <c r="CW22" s="40">
        <f t="shared" si="7"/>
        <v>4000</v>
      </c>
      <c r="CX22" s="40">
        <f t="shared" si="7"/>
        <v>4000</v>
      </c>
      <c r="CY22" s="40">
        <f t="shared" si="7"/>
        <v>4000</v>
      </c>
      <c r="CZ22" s="40">
        <f t="shared" si="7"/>
        <v>4000</v>
      </c>
      <c r="DA22" s="40">
        <f t="shared" si="7"/>
        <v>4000</v>
      </c>
      <c r="DB22" s="40">
        <f t="shared" si="7"/>
        <v>4000</v>
      </c>
      <c r="DC22" s="40">
        <f t="shared" si="7"/>
        <v>4000</v>
      </c>
      <c r="DD22" s="40">
        <f t="shared" si="7"/>
        <v>4000</v>
      </c>
      <c r="DE22" s="40">
        <f t="shared" si="7"/>
        <v>4000</v>
      </c>
      <c r="DF22" s="40">
        <f t="shared" si="7"/>
        <v>4000</v>
      </c>
      <c r="DG22" s="40">
        <f t="shared" si="7"/>
        <v>4000</v>
      </c>
      <c r="DH22" s="40">
        <f t="shared" si="7"/>
        <v>4000</v>
      </c>
      <c r="DI22" s="40">
        <f t="shared" si="7"/>
        <v>4000</v>
      </c>
      <c r="DJ22" s="40">
        <f t="shared" si="7"/>
        <v>4000</v>
      </c>
      <c r="DK22" s="40">
        <f t="shared" si="7"/>
        <v>4000</v>
      </c>
      <c r="DL22" s="40">
        <f t="shared" si="7"/>
        <v>4000</v>
      </c>
      <c r="DM22" s="2"/>
      <c r="DN22" s="40" t="s">
        <v>76</v>
      </c>
      <c r="DO22" s="6">
        <f t="shared" ref="DO22:ET22" si="8">BO22*(1+$C$8)^-BO$16</f>
        <v>3923.0769230769233</v>
      </c>
      <c r="DP22" s="6">
        <f t="shared" si="8"/>
        <v>3847.6331360946756</v>
      </c>
      <c r="DQ22" s="6">
        <f t="shared" si="8"/>
        <v>3773.6401911697776</v>
      </c>
      <c r="DR22" s="6">
        <f t="shared" si="8"/>
        <v>3701.0701874934366</v>
      </c>
      <c r="DS22" s="6">
        <f t="shared" si="8"/>
        <v>3629.8957608108703</v>
      </c>
      <c r="DT22" s="6">
        <f t="shared" si="8"/>
        <v>3560.0900731029701</v>
      </c>
      <c r="DU22" s="6">
        <f t="shared" si="8"/>
        <v>3491.6268024663746</v>
      </c>
      <c r="DV22" s="6">
        <f t="shared" si="8"/>
        <v>3424.4801331881754</v>
      </c>
      <c r="DW22" s="6">
        <f t="shared" si="8"/>
        <v>3358.6247460114801</v>
      </c>
      <c r="DX22" s="6">
        <f t="shared" si="8"/>
        <v>3294.0358085881826</v>
      </c>
      <c r="DY22" s="6">
        <f t="shared" si="8"/>
        <v>3230.6889661153327</v>
      </c>
      <c r="DZ22" s="6">
        <f t="shared" si="8"/>
        <v>3168.5603321515773</v>
      </c>
      <c r="EA22" s="6">
        <f t="shared" si="8"/>
        <v>3107.6264796102005</v>
      </c>
      <c r="EB22" s="6">
        <f t="shared" si="8"/>
        <v>3047.8644319253899</v>
      </c>
      <c r="EC22" s="6">
        <f t="shared" si="8"/>
        <v>2989.2516543883635</v>
      </c>
      <c r="ED22" s="6">
        <f t="shared" si="8"/>
        <v>2931.7660456501262</v>
      </c>
      <c r="EE22" s="6">
        <f t="shared" si="8"/>
        <v>2875.3859293876239</v>
      </c>
      <c r="EF22" s="6">
        <f t="shared" si="8"/>
        <v>2820.0900461301699</v>
      </c>
      <c r="EG22" s="6">
        <f t="shared" si="8"/>
        <v>2765.8575452430514</v>
      </c>
      <c r="EH22" s="6">
        <f t="shared" si="8"/>
        <v>2712.6679770653004</v>
      </c>
      <c r="EI22" s="6">
        <f t="shared" si="8"/>
        <v>2660.5012851986603</v>
      </c>
      <c r="EJ22" s="6">
        <f t="shared" si="8"/>
        <v>2609.3377989448404</v>
      </c>
      <c r="EK22" s="6">
        <f t="shared" si="8"/>
        <v>2559.158225888209</v>
      </c>
      <c r="EL22" s="6">
        <f t="shared" si="8"/>
        <v>2509.9436446211284</v>
      </c>
      <c r="EM22" s="6">
        <f t="shared" si="8"/>
        <v>2461.6754976091838</v>
      </c>
      <c r="EN22" s="6">
        <f t="shared" si="8"/>
        <v>2414.3355841936227</v>
      </c>
      <c r="EO22" s="6">
        <f t="shared" si="8"/>
        <v>2367.9060537283608</v>
      </c>
      <c r="EP22" s="6">
        <f t="shared" si="8"/>
        <v>2322.3693988489699</v>
      </c>
      <c r="EQ22" s="6">
        <f t="shared" si="8"/>
        <v>2277.7084488711048</v>
      </c>
      <c r="ER22" s="6">
        <f t="shared" si="8"/>
        <v>2233.9063633158917</v>
      </c>
      <c r="ES22" s="6">
        <f t="shared" si="8"/>
        <v>2190.9466255598172</v>
      </c>
      <c r="ET22" s="6">
        <f t="shared" si="8"/>
        <v>2148.8130366067439</v>
      </c>
      <c r="EU22" s="6">
        <f t="shared" ref="EU22:FL22" si="9">CU22*(1+$C$8)^-CU$16</f>
        <v>2107.4897089796909</v>
      </c>
      <c r="EV22" s="6">
        <f t="shared" si="9"/>
        <v>2066.961060730082</v>
      </c>
      <c r="EW22" s="6">
        <f t="shared" si="9"/>
        <v>2027.2118095621959</v>
      </c>
      <c r="EX22" s="6">
        <f t="shared" si="9"/>
        <v>1988.2269670706157</v>
      </c>
      <c r="EY22" s="6">
        <f t="shared" si="9"/>
        <v>1949.9918330884884</v>
      </c>
      <c r="EZ22" s="6">
        <f t="shared" si="9"/>
        <v>1912.4919901444791</v>
      </c>
      <c r="FA22" s="6">
        <f t="shared" si="9"/>
        <v>1875.7132980263164</v>
      </c>
      <c r="FB22" s="6">
        <f t="shared" si="9"/>
        <v>1839.6418884488876</v>
      </c>
      <c r="FC22" s="6">
        <f t="shared" si="9"/>
        <v>1804.2641598248706</v>
      </c>
      <c r="FD22" s="6">
        <f t="shared" si="9"/>
        <v>1769.5667721359309</v>
      </c>
      <c r="FE22" s="6">
        <f t="shared" si="9"/>
        <v>1735.5366419025477</v>
      </c>
      <c r="FF22" s="6">
        <f t="shared" si="9"/>
        <v>1702.1609372505759</v>
      </c>
      <c r="FG22" s="6">
        <f t="shared" si="9"/>
        <v>1669.4270730726801</v>
      </c>
      <c r="FH22" s="6">
        <f t="shared" si="9"/>
        <v>1637.3227062828212</v>
      </c>
      <c r="FI22" s="6">
        <f t="shared" si="9"/>
        <v>1605.8357311619977</v>
      </c>
      <c r="FJ22" s="6">
        <f t="shared" si="9"/>
        <v>1574.9542747934981</v>
      </c>
      <c r="FK22" s="6">
        <f t="shared" si="9"/>
        <v>1544.6666925859308</v>
      </c>
      <c r="FL22" s="6">
        <f t="shared" si="9"/>
        <v>1514.9615638823557</v>
      </c>
      <c r="FO22" s="6">
        <f>SUM(DO22:FL22)/$C$5</f>
        <v>2534.7392048400111</v>
      </c>
    </row>
    <row r="23" spans="2:171" x14ac:dyDescent="0.2">
      <c r="BN23" s="3" t="s">
        <v>75</v>
      </c>
      <c r="BO23" s="40">
        <f>BO22</f>
        <v>4000</v>
      </c>
      <c r="BP23" s="40">
        <f>BP22+BO23</f>
        <v>8000</v>
      </c>
      <c r="BQ23" s="40">
        <f t="shared" ref="BQ23:DL23" si="10">BQ22+BP23</f>
        <v>12000</v>
      </c>
      <c r="BR23" s="40">
        <f t="shared" si="10"/>
        <v>16000</v>
      </c>
      <c r="BS23" s="40">
        <f t="shared" si="10"/>
        <v>20000</v>
      </c>
      <c r="BT23" s="40">
        <f t="shared" si="10"/>
        <v>24000</v>
      </c>
      <c r="BU23" s="40">
        <f t="shared" si="10"/>
        <v>28000</v>
      </c>
      <c r="BV23" s="40">
        <f t="shared" si="10"/>
        <v>32000</v>
      </c>
      <c r="BW23" s="40">
        <f t="shared" si="10"/>
        <v>36000</v>
      </c>
      <c r="BX23" s="40">
        <f t="shared" si="10"/>
        <v>40000</v>
      </c>
      <c r="BY23" s="40">
        <f t="shared" si="10"/>
        <v>44000</v>
      </c>
      <c r="BZ23" s="40">
        <f t="shared" si="10"/>
        <v>48000</v>
      </c>
      <c r="CA23" s="40">
        <f t="shared" si="10"/>
        <v>52000</v>
      </c>
      <c r="CB23" s="40">
        <f t="shared" si="10"/>
        <v>56000</v>
      </c>
      <c r="CC23" s="40">
        <f t="shared" si="10"/>
        <v>60000</v>
      </c>
      <c r="CD23" s="40">
        <f t="shared" si="10"/>
        <v>64000</v>
      </c>
      <c r="CE23" s="40">
        <f t="shared" si="10"/>
        <v>68000</v>
      </c>
      <c r="CF23" s="40">
        <f t="shared" si="10"/>
        <v>72000</v>
      </c>
      <c r="CG23" s="40">
        <f t="shared" si="10"/>
        <v>76000</v>
      </c>
      <c r="CH23" s="40">
        <f t="shared" si="10"/>
        <v>80000</v>
      </c>
      <c r="CI23" s="40">
        <f t="shared" si="10"/>
        <v>84000</v>
      </c>
      <c r="CJ23" s="40">
        <f t="shared" si="10"/>
        <v>88000</v>
      </c>
      <c r="CK23" s="40">
        <f t="shared" si="10"/>
        <v>92000</v>
      </c>
      <c r="CL23" s="40">
        <f t="shared" si="10"/>
        <v>96000</v>
      </c>
      <c r="CM23" s="40">
        <f t="shared" si="10"/>
        <v>100000</v>
      </c>
      <c r="CN23" s="40">
        <f t="shared" si="10"/>
        <v>104000</v>
      </c>
      <c r="CO23" s="40">
        <f t="shared" si="10"/>
        <v>108000</v>
      </c>
      <c r="CP23" s="40">
        <f t="shared" si="10"/>
        <v>112000</v>
      </c>
      <c r="CQ23" s="40">
        <f t="shared" si="10"/>
        <v>116000</v>
      </c>
      <c r="CR23" s="40">
        <f t="shared" si="10"/>
        <v>120000</v>
      </c>
      <c r="CS23" s="40">
        <f t="shared" si="10"/>
        <v>124000</v>
      </c>
      <c r="CT23" s="40">
        <f t="shared" si="10"/>
        <v>128000</v>
      </c>
      <c r="CU23" s="40">
        <f t="shared" si="10"/>
        <v>132000</v>
      </c>
      <c r="CV23" s="40">
        <f t="shared" si="10"/>
        <v>136000</v>
      </c>
      <c r="CW23" s="40">
        <f t="shared" si="10"/>
        <v>140000</v>
      </c>
      <c r="CX23" s="40">
        <f t="shared" si="10"/>
        <v>144000</v>
      </c>
      <c r="CY23" s="40">
        <f t="shared" si="10"/>
        <v>148000</v>
      </c>
      <c r="CZ23" s="40">
        <f t="shared" si="10"/>
        <v>152000</v>
      </c>
      <c r="DA23" s="40">
        <f t="shared" si="10"/>
        <v>156000</v>
      </c>
      <c r="DB23" s="40">
        <f t="shared" si="10"/>
        <v>160000</v>
      </c>
      <c r="DC23" s="40">
        <f t="shared" si="10"/>
        <v>164000</v>
      </c>
      <c r="DD23" s="40">
        <f t="shared" si="10"/>
        <v>168000</v>
      </c>
      <c r="DE23" s="40">
        <f t="shared" si="10"/>
        <v>172000</v>
      </c>
      <c r="DF23" s="40">
        <f t="shared" si="10"/>
        <v>176000</v>
      </c>
      <c r="DG23" s="40">
        <f t="shared" si="10"/>
        <v>180000</v>
      </c>
      <c r="DH23" s="40">
        <f t="shared" si="10"/>
        <v>184000</v>
      </c>
      <c r="DI23" s="40">
        <f t="shared" si="10"/>
        <v>188000</v>
      </c>
      <c r="DJ23" s="40">
        <f t="shared" si="10"/>
        <v>192000</v>
      </c>
      <c r="DK23" s="40">
        <f t="shared" si="10"/>
        <v>196000</v>
      </c>
      <c r="DL23" s="40">
        <f t="shared" si="10"/>
        <v>200000</v>
      </c>
      <c r="DN23" s="3" t="s">
        <v>75</v>
      </c>
      <c r="DO23" s="6">
        <f>DO22</f>
        <v>3923.0769230769233</v>
      </c>
      <c r="DP23" s="6">
        <f>DP22+DO23</f>
        <v>7770.7100591715989</v>
      </c>
      <c r="DQ23" s="6">
        <f t="shared" ref="DQ23:FL23" si="11">DQ22+DP23</f>
        <v>11544.350250341377</v>
      </c>
      <c r="DR23" s="6">
        <f t="shared" si="11"/>
        <v>15245.420437834813</v>
      </c>
      <c r="DS23" s="6">
        <f t="shared" si="11"/>
        <v>18875.316198645683</v>
      </c>
      <c r="DT23" s="6">
        <f t="shared" si="11"/>
        <v>22435.406271748652</v>
      </c>
      <c r="DU23" s="6">
        <f t="shared" si="11"/>
        <v>25927.033074215025</v>
      </c>
      <c r="DV23" s="6">
        <f t="shared" si="11"/>
        <v>29351.513207403201</v>
      </c>
      <c r="DW23" s="6">
        <f t="shared" si="11"/>
        <v>32710.13795341468</v>
      </c>
      <c r="DX23" s="6">
        <f t="shared" si="11"/>
        <v>36004.173762002865</v>
      </c>
      <c r="DY23" s="6">
        <f t="shared" si="11"/>
        <v>39234.862728118198</v>
      </c>
      <c r="DZ23" s="6">
        <f t="shared" si="11"/>
        <v>42403.423060269779</v>
      </c>
      <c r="EA23" s="6">
        <f t="shared" si="11"/>
        <v>45511.049539879983</v>
      </c>
      <c r="EB23" s="6">
        <f t="shared" si="11"/>
        <v>48558.91397180537</v>
      </c>
      <c r="EC23" s="6">
        <f t="shared" si="11"/>
        <v>51548.165626193731</v>
      </c>
      <c r="ED23" s="6">
        <f t="shared" si="11"/>
        <v>54479.931671843857</v>
      </c>
      <c r="EE23" s="6">
        <f t="shared" si="11"/>
        <v>57355.31760123148</v>
      </c>
      <c r="EF23" s="6">
        <f t="shared" si="11"/>
        <v>60175.407647361651</v>
      </c>
      <c r="EG23" s="6">
        <f t="shared" si="11"/>
        <v>62941.265192604704</v>
      </c>
      <c r="EH23" s="6">
        <f t="shared" si="11"/>
        <v>65653.93316967001</v>
      </c>
      <c r="EI23" s="6">
        <f t="shared" si="11"/>
        <v>68314.434454868664</v>
      </c>
      <c r="EJ23" s="6">
        <f t="shared" si="11"/>
        <v>70923.772253813499</v>
      </c>
      <c r="EK23" s="6">
        <f t="shared" si="11"/>
        <v>73482.93047970171</v>
      </c>
      <c r="EL23" s="6">
        <f t="shared" si="11"/>
        <v>75992.874124322843</v>
      </c>
      <c r="EM23" s="6">
        <f t="shared" si="11"/>
        <v>78454.549621932034</v>
      </c>
      <c r="EN23" s="6">
        <f t="shared" si="11"/>
        <v>80868.885206125662</v>
      </c>
      <c r="EO23" s="6">
        <f t="shared" si="11"/>
        <v>83236.791259854028</v>
      </c>
      <c r="EP23" s="6">
        <f t="shared" si="11"/>
        <v>85559.160658702996</v>
      </c>
      <c r="EQ23" s="6">
        <f t="shared" si="11"/>
        <v>87836.869107574108</v>
      </c>
      <c r="ER23" s="6">
        <f t="shared" si="11"/>
        <v>90070.775470890003</v>
      </c>
      <c r="ES23" s="6">
        <f t="shared" si="11"/>
        <v>92261.722096449826</v>
      </c>
      <c r="ET23" s="6">
        <f t="shared" si="11"/>
        <v>94410.535133056575</v>
      </c>
      <c r="EU23" s="6">
        <f t="shared" si="11"/>
        <v>96518.024842036262</v>
      </c>
      <c r="EV23" s="6">
        <f t="shared" si="11"/>
        <v>98584.985902766348</v>
      </c>
      <c r="EW23" s="6">
        <f t="shared" si="11"/>
        <v>100612.19771232855</v>
      </c>
      <c r="EX23" s="6">
        <f t="shared" si="11"/>
        <v>102600.42467939916</v>
      </c>
      <c r="EY23" s="6">
        <f t="shared" si="11"/>
        <v>104550.41651248765</v>
      </c>
      <c r="EZ23" s="6">
        <f t="shared" si="11"/>
        <v>106462.90850263213</v>
      </c>
      <c r="FA23" s="6">
        <f t="shared" si="11"/>
        <v>108338.62180065844</v>
      </c>
      <c r="FB23" s="6">
        <f t="shared" si="11"/>
        <v>110178.26368910732</v>
      </c>
      <c r="FC23" s="6">
        <f t="shared" si="11"/>
        <v>111982.52784893219</v>
      </c>
      <c r="FD23" s="6">
        <f t="shared" si="11"/>
        <v>113752.09462106813</v>
      </c>
      <c r="FE23" s="6">
        <f t="shared" si="11"/>
        <v>115487.63126297068</v>
      </c>
      <c r="FF23" s="6">
        <f t="shared" si="11"/>
        <v>117189.79220022126</v>
      </c>
      <c r="FG23" s="6">
        <f t="shared" si="11"/>
        <v>118859.21927329394</v>
      </c>
      <c r="FH23" s="6">
        <f t="shared" si="11"/>
        <v>120496.54197957677</v>
      </c>
      <c r="FI23" s="6">
        <f t="shared" si="11"/>
        <v>122102.37771073876</v>
      </c>
      <c r="FJ23" s="6">
        <f t="shared" si="11"/>
        <v>123677.33198553226</v>
      </c>
      <c r="FK23" s="6">
        <f t="shared" si="11"/>
        <v>125221.99867811819</v>
      </c>
      <c r="FL23" s="6">
        <f t="shared" si="11"/>
        <v>126736.96024200055</v>
      </c>
    </row>
    <row r="24" spans="2:171" x14ac:dyDescent="0.2">
      <c r="BN24" s="3"/>
      <c r="DN24" s="3" t="s">
        <v>67</v>
      </c>
      <c r="DO24" s="6">
        <f>FO22</f>
        <v>2534.7392048400111</v>
      </c>
      <c r="DP24" s="6">
        <f>DO24</f>
        <v>2534.7392048400111</v>
      </c>
      <c r="DQ24" s="6">
        <f t="shared" ref="DQ24:FL24" si="12">DP24</f>
        <v>2534.7392048400111</v>
      </c>
      <c r="DR24" s="6">
        <f t="shared" si="12"/>
        <v>2534.7392048400111</v>
      </c>
      <c r="DS24" s="6">
        <f t="shared" si="12"/>
        <v>2534.7392048400111</v>
      </c>
      <c r="DT24" s="6">
        <f t="shared" si="12"/>
        <v>2534.7392048400111</v>
      </c>
      <c r="DU24" s="6">
        <f t="shared" si="12"/>
        <v>2534.7392048400111</v>
      </c>
      <c r="DV24" s="6">
        <f t="shared" si="12"/>
        <v>2534.7392048400111</v>
      </c>
      <c r="DW24" s="6">
        <f t="shared" si="12"/>
        <v>2534.7392048400111</v>
      </c>
      <c r="DX24" s="6">
        <f t="shared" si="12"/>
        <v>2534.7392048400111</v>
      </c>
      <c r="DY24" s="6">
        <f t="shared" si="12"/>
        <v>2534.7392048400111</v>
      </c>
      <c r="DZ24" s="6">
        <f t="shared" si="12"/>
        <v>2534.7392048400111</v>
      </c>
      <c r="EA24" s="6">
        <f t="shared" si="12"/>
        <v>2534.7392048400111</v>
      </c>
      <c r="EB24" s="6">
        <f t="shared" si="12"/>
        <v>2534.7392048400111</v>
      </c>
      <c r="EC24" s="6">
        <f t="shared" si="12"/>
        <v>2534.7392048400111</v>
      </c>
      <c r="ED24" s="6">
        <f t="shared" si="12"/>
        <v>2534.7392048400111</v>
      </c>
      <c r="EE24" s="6">
        <f t="shared" si="12"/>
        <v>2534.7392048400111</v>
      </c>
      <c r="EF24" s="6">
        <f t="shared" si="12"/>
        <v>2534.7392048400111</v>
      </c>
      <c r="EG24" s="6">
        <f t="shared" si="12"/>
        <v>2534.7392048400111</v>
      </c>
      <c r="EH24" s="6">
        <f t="shared" si="12"/>
        <v>2534.7392048400111</v>
      </c>
      <c r="EI24" s="6">
        <f t="shared" si="12"/>
        <v>2534.7392048400111</v>
      </c>
      <c r="EJ24" s="6">
        <f t="shared" si="12"/>
        <v>2534.7392048400111</v>
      </c>
      <c r="EK24" s="6">
        <f t="shared" si="12"/>
        <v>2534.7392048400111</v>
      </c>
      <c r="EL24" s="6">
        <f t="shared" si="12"/>
        <v>2534.7392048400111</v>
      </c>
      <c r="EM24" s="6">
        <f t="shared" si="12"/>
        <v>2534.7392048400111</v>
      </c>
      <c r="EN24" s="6">
        <f t="shared" si="12"/>
        <v>2534.7392048400111</v>
      </c>
      <c r="EO24" s="6">
        <f t="shared" si="12"/>
        <v>2534.7392048400111</v>
      </c>
      <c r="EP24" s="6">
        <f t="shared" si="12"/>
        <v>2534.7392048400111</v>
      </c>
      <c r="EQ24" s="6">
        <f t="shared" si="12"/>
        <v>2534.7392048400111</v>
      </c>
      <c r="ER24" s="6">
        <f t="shared" si="12"/>
        <v>2534.7392048400111</v>
      </c>
      <c r="ES24" s="6">
        <f t="shared" si="12"/>
        <v>2534.7392048400111</v>
      </c>
      <c r="ET24" s="6">
        <f t="shared" si="12"/>
        <v>2534.7392048400111</v>
      </c>
      <c r="EU24" s="6">
        <f t="shared" si="12"/>
        <v>2534.7392048400111</v>
      </c>
      <c r="EV24" s="6">
        <f t="shared" si="12"/>
        <v>2534.7392048400111</v>
      </c>
      <c r="EW24" s="6">
        <f t="shared" si="12"/>
        <v>2534.7392048400111</v>
      </c>
      <c r="EX24" s="6">
        <f t="shared" si="12"/>
        <v>2534.7392048400111</v>
      </c>
      <c r="EY24" s="6">
        <f t="shared" si="12"/>
        <v>2534.7392048400111</v>
      </c>
      <c r="EZ24" s="6">
        <f t="shared" si="12"/>
        <v>2534.7392048400111</v>
      </c>
      <c r="FA24" s="6">
        <f t="shared" si="12"/>
        <v>2534.7392048400111</v>
      </c>
      <c r="FB24" s="6">
        <f t="shared" si="12"/>
        <v>2534.7392048400111</v>
      </c>
      <c r="FC24" s="6">
        <f t="shared" si="12"/>
        <v>2534.7392048400111</v>
      </c>
      <c r="FD24" s="6">
        <f t="shared" si="12"/>
        <v>2534.7392048400111</v>
      </c>
      <c r="FE24" s="6">
        <f t="shared" si="12"/>
        <v>2534.7392048400111</v>
      </c>
      <c r="FF24" s="6">
        <f t="shared" si="12"/>
        <v>2534.7392048400111</v>
      </c>
      <c r="FG24" s="6">
        <f t="shared" si="12"/>
        <v>2534.7392048400111</v>
      </c>
      <c r="FH24" s="6">
        <f t="shared" si="12"/>
        <v>2534.7392048400111</v>
      </c>
      <c r="FI24" s="6">
        <f t="shared" si="12"/>
        <v>2534.7392048400111</v>
      </c>
      <c r="FJ24" s="6">
        <f t="shared" si="12"/>
        <v>2534.7392048400111</v>
      </c>
      <c r="FK24" s="6">
        <f t="shared" si="12"/>
        <v>2534.7392048400111</v>
      </c>
      <c r="FL24" s="6">
        <f t="shared" si="12"/>
        <v>2534.7392048400111</v>
      </c>
      <c r="FM24" s="8"/>
    </row>
    <row r="44" spans="3:19" x14ac:dyDescent="0.2">
      <c r="C44" s="14"/>
      <c r="D44" s="14"/>
      <c r="E44" s="14"/>
      <c r="F44" s="14"/>
      <c r="G44" s="14"/>
      <c r="H44" s="14"/>
      <c r="I44" s="14"/>
      <c r="J44" s="14"/>
      <c r="K44" s="14"/>
      <c r="L44" s="14"/>
      <c r="M44" s="14"/>
      <c r="N44" s="14"/>
      <c r="O44" s="14"/>
      <c r="P44" s="14"/>
      <c r="Q44" s="14"/>
      <c r="R44" s="14"/>
      <c r="S44" s="14"/>
    </row>
    <row r="48" spans="3:19" ht="14.25" customHeight="1" x14ac:dyDescent="0.2"/>
    <row r="63" spans="2:11" x14ac:dyDescent="0.2">
      <c r="B63" s="197"/>
      <c r="C63" s="197"/>
      <c r="D63" s="197"/>
      <c r="E63" s="197"/>
      <c r="F63" s="197"/>
      <c r="G63" s="197"/>
      <c r="H63" s="197"/>
      <c r="I63" s="197"/>
      <c r="J63" s="197"/>
      <c r="K63" s="197"/>
    </row>
    <row r="64" spans="2:11" x14ac:dyDescent="0.2">
      <c r="B64" s="197"/>
      <c r="C64" s="197"/>
      <c r="D64" s="197"/>
      <c r="E64" s="197"/>
      <c r="F64" s="197"/>
      <c r="G64" s="197"/>
      <c r="H64" s="197"/>
      <c r="I64" s="197"/>
      <c r="J64" s="197"/>
      <c r="K64" s="197"/>
    </row>
    <row r="65" spans="2:11" x14ac:dyDescent="0.2">
      <c r="B65" s="197"/>
      <c r="C65" s="197"/>
      <c r="D65" s="197"/>
      <c r="E65" s="197"/>
      <c r="F65" s="197"/>
      <c r="G65" s="197"/>
      <c r="H65" s="197"/>
      <c r="I65" s="197"/>
      <c r="J65" s="197"/>
      <c r="K65" s="197"/>
    </row>
    <row r="66" spans="2:11" x14ac:dyDescent="0.2">
      <c r="B66" s="197"/>
      <c r="C66" s="197"/>
      <c r="D66" s="197"/>
      <c r="E66" s="197"/>
      <c r="F66" s="197"/>
      <c r="G66" s="197"/>
      <c r="H66" s="197"/>
      <c r="I66" s="197"/>
      <c r="J66" s="197"/>
      <c r="K66" s="197"/>
    </row>
    <row r="67" spans="2:11" x14ac:dyDescent="0.2">
      <c r="B67" s="197"/>
      <c r="C67" s="197"/>
      <c r="D67" s="197"/>
      <c r="E67" s="197"/>
      <c r="F67" s="197"/>
      <c r="G67" s="197"/>
      <c r="H67" s="197"/>
      <c r="I67" s="197"/>
      <c r="J67" s="197"/>
      <c r="K67" s="197"/>
    </row>
    <row r="68" spans="2:11" x14ac:dyDescent="0.2">
      <c r="B68" s="197"/>
      <c r="C68" s="197"/>
      <c r="D68" s="197"/>
      <c r="E68" s="197"/>
      <c r="F68" s="197"/>
      <c r="G68" s="197"/>
      <c r="H68" s="197"/>
      <c r="I68" s="197"/>
      <c r="J68" s="197"/>
      <c r="K68" s="197"/>
    </row>
    <row r="69" spans="2:11" x14ac:dyDescent="0.2">
      <c r="B69" s="197"/>
      <c r="C69" s="197"/>
      <c r="D69" s="197"/>
      <c r="E69" s="197"/>
      <c r="F69" s="197"/>
      <c r="G69" s="197"/>
      <c r="H69" s="197"/>
      <c r="I69" s="197"/>
      <c r="J69" s="197"/>
      <c r="K69" s="197"/>
    </row>
    <row r="70" spans="2:11" x14ac:dyDescent="0.2">
      <c r="B70" s="197"/>
      <c r="C70" s="197"/>
      <c r="D70" s="197"/>
      <c r="E70" s="197"/>
      <c r="F70" s="197"/>
      <c r="G70" s="197"/>
      <c r="H70" s="197"/>
      <c r="I70" s="197"/>
      <c r="J70" s="197"/>
      <c r="K70" s="197"/>
    </row>
    <row r="71" spans="2:11" x14ac:dyDescent="0.2">
      <c r="B71" s="197"/>
      <c r="C71" s="197"/>
      <c r="D71" s="197"/>
      <c r="E71" s="197"/>
      <c r="F71" s="197"/>
      <c r="G71" s="197"/>
      <c r="H71" s="197"/>
      <c r="I71" s="197"/>
      <c r="J71" s="197"/>
      <c r="K71" s="197"/>
    </row>
    <row r="72" spans="2:11" x14ac:dyDescent="0.2">
      <c r="B72" s="197"/>
      <c r="C72" s="197"/>
      <c r="D72" s="197"/>
      <c r="E72" s="197"/>
      <c r="F72" s="197"/>
      <c r="G72" s="197"/>
      <c r="H72" s="197"/>
      <c r="I72" s="197"/>
      <c r="J72" s="197"/>
      <c r="K72" s="197"/>
    </row>
  </sheetData>
  <sheetProtection sheet="1" objects="1" scenarios="1"/>
  <mergeCells count="5">
    <mergeCell ref="AB5:AN13"/>
    <mergeCell ref="O8:Z9"/>
    <mergeCell ref="B18:E18"/>
    <mergeCell ref="B19:E19"/>
    <mergeCell ref="B63:K72"/>
  </mergeCells>
  <pageMargins left="0.7" right="0.7" top="0.75" bottom="0.75" header="0.3" footer="0.3"/>
  <pageSetup paperSize="8" scale="4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Navngivne områder</vt:lpstr>
      </vt:variant>
      <vt:variant>
        <vt:i4>7</vt:i4>
      </vt:variant>
    </vt:vector>
  </HeadingPairs>
  <TitlesOfParts>
    <vt:vector size="14" baseType="lpstr">
      <vt:lpstr>Introduktion</vt:lpstr>
      <vt:lpstr>Plantage</vt:lpstr>
      <vt:lpstr>Skovlandbrug </vt:lpstr>
      <vt:lpstr>Salgsafgrøde</vt:lpstr>
      <vt:lpstr>Grovfoderafgrøde</vt:lpstr>
      <vt:lpstr>Afgræsning</vt:lpstr>
      <vt:lpstr>Øvrige</vt:lpstr>
      <vt:lpstr>Afgræsning!Udskriftsområde</vt:lpstr>
      <vt:lpstr>Grovfoderafgrøde!Udskriftsområde</vt:lpstr>
      <vt:lpstr>Introduktion!Udskriftsområde</vt:lpstr>
      <vt:lpstr>Plantage!Udskriftsområde</vt:lpstr>
      <vt:lpstr>Salgsafgrøde!Udskriftsområde</vt:lpstr>
      <vt:lpstr>'Skovlandbrug '!Udskriftsområde</vt:lpstr>
      <vt:lpstr>Øvrige!Udskriftsområde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Højholdt</dc:creator>
  <cp:lastModifiedBy>Michael Højholdt</cp:lastModifiedBy>
  <cp:lastPrinted>2023-11-06T14:13:34Z</cp:lastPrinted>
  <dcterms:created xsi:type="dcterms:W3CDTF">2015-06-05T18:19:34Z</dcterms:created>
  <dcterms:modified xsi:type="dcterms:W3CDTF">2023-11-10T09:59:01Z</dcterms:modified>
</cp:coreProperties>
</file>